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9453A25E-6D60-4B6F-B624-9A78E6E1BBDE}" xr6:coauthVersionLast="47" xr6:coauthVersionMax="47" xr10:uidLastSave="{00000000-0000-0000-0000-000000000000}"/>
  <bookViews>
    <workbookView xWindow="-110" yWindow="-110" windowWidth="19420" windowHeight="10300" tabRatio="911" firstSheet="2" activeTab="16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All" sheetId="125" state="hidden" r:id="rId19"/>
    <sheet name="Sheet7" sheetId="126" state="hidden" r:id="rId20"/>
    <sheet name="KHUNG" sheetId="89" state="hidden" r:id="rId21"/>
    <sheet name="siso" sheetId="68" state="hidden" r:id="rId22"/>
    <sheet name="maphong" sheetId="130" state="hidden" r:id="rId23"/>
    <sheet name="Sheet1" sheetId="115" state="hidden" r:id="rId24"/>
    <sheet name="Sheet2" sheetId="117" state="hidden" r:id="rId25"/>
    <sheet name="Sheet4" sheetId="122" state="hidden" r:id="rId26"/>
    <sheet name="Sheet5" sheetId="123" state="hidden" r:id="rId27"/>
    <sheet name="Sheet6" sheetId="124" state="hidden" r:id="rId28"/>
  </sheets>
  <externalReferences>
    <externalReference r:id="rId29"/>
    <externalReference r:id="rId30"/>
    <externalReference r:id="rId31"/>
    <externalReference r:id="rId32"/>
  </externalReferences>
  <definedNames>
    <definedName name="_xlnm._FilterDatabase" localSheetId="3" hidden="1">MAGV!$A$3:$C$17</definedName>
    <definedName name="_xlnm.Print_Area" localSheetId="8">'CK1'!$A$1:$AH$32</definedName>
    <definedName name="_xlnm.Print_Area" localSheetId="9">'CK2'!$A$1:$AH$28</definedName>
    <definedName name="_xlnm.Print_Area" localSheetId="10">CNTT1!$A$1:$AH$31</definedName>
    <definedName name="_xlnm.Print_Area" localSheetId="6">DIEN1!$A$1:$AU$76</definedName>
    <definedName name="_xlnm.Print_Area" localSheetId="7">DIEN2!$A$1:$AH$128</definedName>
    <definedName name="_xlnm.Print_Area" localSheetId="4">'DL1'!$A$1:$AU$110</definedName>
    <definedName name="_xlnm.Print_Area" localSheetId="5">'DL2'!$A$1:$AH$76</definedName>
    <definedName name="_xlnm.Print_Area" localSheetId="2">GV!$A$1:$AF$940</definedName>
    <definedName name="_xlnm.Print_Area" localSheetId="12">'KT1'!$A$1:$AH$42</definedName>
    <definedName name="_xlnm.Print_Area" localSheetId="14">'XD1'!$A$1:$AH$12</definedName>
    <definedName name="_xlnm.Print_Area" localSheetId="15">'XD2'!$A$1:$AH$68</definedName>
    <definedName name="_xlnm.Print_Titles" localSheetId="18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0">KHUNG!$4:$4</definedName>
    <definedName name="_xlnm.Print_Titles" localSheetId="12">'KT1'!$4:$4</definedName>
    <definedName name="_xlnm.Print_Titles" localSheetId="13">'KT2'!$4:$4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F3" i="77" l="1"/>
  <c r="AF3" i="121" l="1"/>
  <c r="AH99" i="69" l="1"/>
  <c r="AH98" i="69"/>
  <c r="AH97" i="69"/>
  <c r="AH83" i="69"/>
  <c r="AH19" i="76" l="1"/>
  <c r="AH22" i="76"/>
  <c r="AH23" i="76"/>
  <c r="AH49" i="81"/>
  <c r="AH46" i="81"/>
  <c r="AH47" i="81"/>
  <c r="AH48" i="81"/>
  <c r="AH50" i="81"/>
  <c r="AH51" i="81"/>
  <c r="AH52" i="81"/>
  <c r="AH53" i="81"/>
  <c r="AH54" i="81"/>
  <c r="AH55" i="81"/>
  <c r="AH56" i="81"/>
  <c r="AH57" i="81"/>
  <c r="AH58" i="81"/>
  <c r="AH59" i="81"/>
  <c r="AH60" i="81"/>
  <c r="AH61" i="81"/>
  <c r="AH62" i="81"/>
  <c r="AH63" i="81"/>
  <c r="AH64" i="81"/>
  <c r="AH65" i="81"/>
  <c r="AH66" i="81"/>
  <c r="AH67" i="81"/>
  <c r="AH68" i="81"/>
  <c r="AH69" i="81"/>
  <c r="AH70" i="81"/>
  <c r="AH71" i="81"/>
  <c r="AH72" i="81"/>
  <c r="AH73" i="81"/>
  <c r="AH74" i="81"/>
  <c r="AH75" i="81"/>
  <c r="AH76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0" i="69"/>
  <c r="AH101" i="69"/>
  <c r="AH102" i="69"/>
  <c r="AH103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2" l="1"/>
  <c r="AF3" i="70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9" i="77"/>
  <c r="AH28" i="77"/>
  <c r="AH27" i="77"/>
  <c r="AH26" i="77"/>
  <c r="AH25" i="77"/>
  <c r="AH24" i="77"/>
  <c r="AH23" i="77"/>
  <c r="AH22" i="77"/>
  <c r="AH21" i="77"/>
  <c r="AH20" i="77"/>
  <c r="AH29" i="75"/>
  <c r="AH28" i="75"/>
  <c r="AH27" i="75"/>
  <c r="AH26" i="75"/>
  <c r="AH25" i="75"/>
  <c r="AH24" i="75"/>
  <c r="AH23" i="75"/>
  <c r="AH22" i="75"/>
  <c r="AH21" i="75"/>
  <c r="AH20" i="75"/>
  <c r="AH29" i="73"/>
  <c r="AH24" i="73"/>
  <c r="AH23" i="73"/>
  <c r="AH22" i="73"/>
  <c r="AH21" i="73"/>
  <c r="AH20" i="73"/>
  <c r="AH29" i="72"/>
  <c r="AH28" i="72"/>
  <c r="AH27" i="72"/>
  <c r="AH26" i="72"/>
  <c r="AH25" i="72"/>
  <c r="AH24" i="72"/>
  <c r="AH23" i="72"/>
  <c r="AH22" i="72"/>
  <c r="AH21" i="72"/>
  <c r="AH20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AH21" i="69"/>
  <c r="AH20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72" i="70" l="1"/>
  <c r="AH71" i="70"/>
  <c r="AH70" i="70"/>
  <c r="AH69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AH10" i="72" l="1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5" i="80" l="1"/>
  <c r="AH17" i="77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08" i="86"/>
  <c r="AI1107" i="86"/>
  <c r="AI1106" i="86"/>
  <c r="AI1105" i="86"/>
  <c r="AI1104" i="86"/>
  <c r="AI1103" i="86"/>
  <c r="AI1102" i="86"/>
  <c r="AI1101" i="86"/>
  <c r="AI1100" i="86"/>
  <c r="AI1099" i="86"/>
  <c r="AI1098" i="86"/>
  <c r="AI1097" i="86"/>
  <c r="AI1096" i="86"/>
  <c r="AI1095" i="86"/>
  <c r="AI1094" i="86"/>
  <c r="AI1093" i="86"/>
  <c r="AI1092" i="86"/>
  <c r="AI1091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3" i="77"/>
  <c r="AH14" i="77"/>
  <c r="AH15" i="77"/>
  <c r="AH16" i="77"/>
  <c r="AH18" i="77"/>
  <c r="AH19" i="77"/>
  <c r="AH35" i="77"/>
  <c r="AH36" i="77"/>
  <c r="AH39" i="77"/>
  <c r="AH40" i="77"/>
  <c r="AH5" i="72"/>
  <c r="AH6" i="72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A1" i="84"/>
  <c r="H2" i="84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sharedStrings.xml><?xml version="1.0" encoding="utf-8"?>
<sst xmlns="http://schemas.openxmlformats.org/spreadsheetml/2006/main" count="19888" uniqueCount="5087">
  <si>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</si>
  <si>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</si>
  <si>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</si>
  <si>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</si>
  <si>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</si>
  <si>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</si>
  <si>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</si>
  <si>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</si>
  <si>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</si>
  <si>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</si>
  <si>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</si>
  <si>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</si>
  <si>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</si>
  <si>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</si>
  <si>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</si>
  <si>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</si>
  <si>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</si>
  <si>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</si>
  <si>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</si>
  <si>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</si>
  <si>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</si>
  <si>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</si>
  <si>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</si>
  <si>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</si>
  <si>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</si>
  <si>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</si>
  <si>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</si>
  <si>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</si>
  <si>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Sĩ số</t>
  </si>
  <si>
    <t>C15AK20</t>
  </si>
  <si>
    <t>Giáo viên</t>
  </si>
  <si>
    <t>MaGV</t>
  </si>
  <si>
    <t>Tên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</si>
  <si>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</si>
  <si>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</si>
  <si>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</si>
  <si>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</si>
  <si>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</si>
  <si>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</si>
  <si>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</si>
  <si>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</si>
  <si>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</si>
  <si>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</si>
  <si>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</si>
  <si>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</si>
  <si>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</si>
  <si>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</si>
  <si>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</si>
  <si>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</si>
  <si>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</si>
  <si>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</si>
  <si>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</si>
  <si>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</si>
  <si>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</si>
  <si>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</si>
  <si>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</si>
  <si>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</si>
  <si>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</si>
  <si>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</si>
  <si>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</si>
  <si>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</si>
  <si>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</si>
  <si>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</si>
  <si>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</si>
  <si>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</si>
  <si>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</si>
  <si>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</si>
  <si>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</si>
  <si>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</si>
  <si>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</si>
  <si>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</si>
  <si>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</si>
  <si>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</si>
  <si>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</si>
  <si>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</si>
  <si>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</si>
  <si>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</si>
  <si>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</si>
  <si>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</si>
  <si>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</si>
  <si>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</si>
  <si>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</si>
  <si>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</si>
  <si>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</si>
  <si>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</si>
  <si>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</si>
  <si>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</si>
  <si>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</si>
  <si>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</si>
  <si>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</si>
  <si>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</si>
  <si>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</si>
  <si>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</si>
  <si>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</si>
  <si>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</si>
  <si>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</si>
  <si>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</si>
  <si>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</si>
  <si>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</si>
  <si>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</si>
  <si>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</si>
  <si>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</si>
  <si>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</si>
  <si>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</si>
  <si>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</si>
  <si>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</si>
  <si>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</si>
  <si>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</si>
  <si>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</si>
  <si>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</si>
  <si>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</si>
  <si>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</si>
  <si>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</si>
  <si>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</si>
  <si>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</si>
  <si>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</si>
  <si>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</si>
  <si>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</si>
  <si>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</si>
  <si>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</si>
  <si>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</si>
  <si>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</si>
  <si>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</si>
  <si>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</si>
  <si>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</si>
  <si>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</si>
  <si>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</si>
  <si>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</si>
  <si>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</si>
  <si>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</si>
  <si>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</si>
  <si>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</si>
  <si>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</si>
  <si>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</si>
  <si>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</si>
  <si>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</si>
  <si>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</si>
  <si>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</si>
  <si>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</si>
  <si>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</si>
  <si>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</si>
  <si>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</si>
  <si>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</si>
  <si>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</si>
  <si>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</si>
  <si>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</si>
  <si>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</si>
  <si>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</si>
  <si>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</si>
  <si>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</si>
  <si>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</si>
  <si>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</si>
  <si>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</si>
  <si>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</si>
  <si>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</si>
  <si>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</si>
  <si>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</si>
  <si>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</si>
  <si>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</si>
  <si>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</si>
  <si>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</si>
  <si>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</si>
  <si>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</si>
  <si>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</si>
  <si>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</si>
  <si>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</si>
  <si>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</si>
  <si>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</si>
  <si>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</si>
  <si>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</si>
  <si>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</si>
  <si>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</si>
  <si>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</si>
  <si>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</si>
  <si>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</si>
  <si>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</si>
  <si>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</si>
  <si>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</si>
  <si>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</si>
  <si>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</si>
  <si>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</si>
  <si>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</si>
  <si>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</si>
  <si>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</si>
  <si>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</si>
  <si>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</si>
  <si>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</si>
  <si>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</si>
  <si>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</si>
  <si>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</si>
  <si>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</si>
  <si>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</si>
  <si>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</si>
  <si>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</si>
  <si>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</si>
  <si>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</si>
  <si>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</si>
  <si>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</si>
  <si>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</si>
  <si>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</si>
  <si>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</si>
  <si>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</si>
  <si>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</si>
  <si>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</si>
  <si>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</si>
  <si>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</si>
  <si>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</si>
  <si>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</si>
  <si>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</si>
  <si>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</si>
  <si>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</si>
  <si>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</si>
  <si>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</si>
  <si>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</si>
  <si>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</si>
  <si>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</si>
  <si>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</si>
  <si>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</si>
  <si>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</si>
  <si>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</si>
  <si>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</si>
  <si>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</si>
  <si>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</si>
  <si>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</si>
  <si>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</si>
  <si>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</si>
  <si>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</si>
  <si>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</si>
  <si>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</si>
  <si>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</si>
  <si>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</si>
  <si>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</si>
  <si>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</si>
  <si>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</si>
  <si>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</si>
  <si>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</si>
  <si>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</si>
  <si>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</si>
  <si>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</si>
  <si>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</si>
  <si>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</si>
  <si>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</si>
  <si>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</si>
  <si>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</si>
  <si>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</si>
  <si>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</si>
  <si>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</si>
  <si>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</si>
  <si>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</si>
  <si>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</si>
  <si>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</si>
  <si>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</si>
  <si>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</si>
  <si>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</si>
  <si>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</si>
  <si>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</si>
  <si>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</si>
  <si>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</si>
  <si>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</si>
  <si>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</si>
  <si>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</si>
  <si>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</si>
  <si>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</si>
  <si>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</si>
  <si>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</si>
  <si>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</si>
  <si>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</si>
  <si>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</si>
  <si>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</si>
  <si>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</si>
  <si>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</si>
  <si>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</si>
  <si>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</si>
  <si>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</si>
  <si>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</si>
  <si>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</si>
  <si>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</si>
  <si>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</si>
  <si>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</si>
  <si>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</si>
  <si>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</si>
  <si>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</si>
  <si>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</si>
  <si>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</si>
  <si>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</si>
  <si>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</si>
  <si>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</si>
  <si>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</si>
  <si>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</si>
  <si>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</si>
  <si>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</si>
  <si>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</si>
  <si>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</si>
  <si>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</si>
  <si>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</si>
  <si>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</si>
  <si>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</si>
  <si>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</si>
  <si>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</si>
  <si>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</si>
  <si>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</si>
  <si>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</si>
  <si>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</si>
  <si>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</si>
  <si>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</si>
  <si>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</si>
  <si>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</si>
  <si>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</si>
  <si>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</si>
  <si>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</si>
  <si>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</si>
  <si>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</si>
  <si>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</si>
  <si>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</si>
  <si>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</si>
  <si>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</si>
  <si>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</si>
  <si>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</si>
  <si>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</si>
  <si>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</si>
  <si>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</si>
  <si>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</si>
  <si>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</si>
  <si>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</si>
  <si>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</si>
  <si>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</si>
  <si>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</si>
  <si>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</si>
  <si>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</si>
  <si>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</si>
  <si>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</si>
  <si>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</si>
  <si>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</si>
  <si>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</si>
  <si>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</si>
  <si>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</si>
  <si>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</si>
  <si>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</si>
  <si>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</si>
  <si>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</si>
  <si>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</si>
  <si>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</si>
  <si>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</si>
  <si>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</si>
  <si>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</si>
  <si>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</si>
  <si>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</si>
  <si>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</si>
  <si>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</si>
  <si>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</si>
  <si>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</si>
  <si>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</si>
  <si>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</si>
  <si>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</si>
  <si>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</si>
  <si>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</si>
  <si>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</si>
  <si>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</si>
  <si>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</si>
  <si>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</si>
  <si>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</si>
  <si>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</si>
  <si>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</si>
  <si>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</si>
  <si>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</si>
  <si>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</si>
  <si>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</si>
  <si>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</si>
  <si>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</si>
  <si>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</si>
  <si>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</si>
  <si>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</si>
  <si>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</si>
  <si>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</si>
  <si>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</si>
  <si>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</si>
  <si>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</si>
  <si>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</si>
  <si>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</si>
  <si>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</si>
  <si>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</si>
  <si>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</si>
  <si>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</si>
  <si>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</si>
  <si>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</si>
  <si>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</si>
  <si>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</si>
  <si>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</si>
  <si>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</si>
  <si>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</si>
  <si>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</si>
  <si>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</si>
  <si>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</si>
  <si>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</si>
  <si>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</si>
  <si>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</si>
  <si>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</si>
  <si>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</si>
  <si>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</si>
  <si>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</si>
  <si>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</si>
  <si>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</si>
  <si>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</si>
  <si>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</si>
  <si>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</si>
  <si>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</si>
  <si>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</si>
  <si>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</si>
  <si>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</si>
  <si>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</si>
  <si>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</si>
  <si>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</si>
  <si>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</si>
  <si>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</si>
  <si>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</si>
  <si>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</si>
  <si>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</si>
  <si>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</si>
  <si>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</si>
  <si>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</si>
  <si>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</si>
  <si>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</si>
  <si>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</si>
  <si>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</si>
  <si>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</si>
  <si>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</si>
  <si>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</si>
  <si>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</si>
  <si>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</si>
  <si>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</si>
  <si>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</si>
  <si>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</si>
  <si>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</si>
  <si>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</si>
  <si>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</si>
  <si>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</si>
  <si>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</si>
  <si>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</si>
  <si>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</si>
  <si>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</si>
  <si>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</si>
  <si>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</si>
  <si>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</si>
  <si>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</si>
  <si>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</si>
  <si>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</si>
  <si>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</si>
  <si>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</si>
  <si>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</si>
  <si>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</si>
  <si>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</si>
  <si>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</si>
  <si>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</si>
  <si>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</si>
  <si>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</si>
  <si>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</si>
  <si>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</si>
  <si>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</si>
  <si>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</si>
  <si>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</si>
  <si>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</si>
  <si>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</si>
  <si>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</si>
  <si>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</si>
  <si>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</si>
  <si>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</si>
  <si>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</si>
  <si>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</si>
  <si>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</si>
  <si>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</si>
  <si>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</si>
  <si>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</si>
  <si>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</si>
  <si>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</si>
  <si>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</si>
  <si>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</si>
  <si>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</si>
  <si>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</si>
  <si>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</si>
  <si>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</si>
  <si>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</si>
  <si>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</si>
  <si>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</si>
  <si>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</si>
  <si>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</si>
  <si>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</si>
  <si>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</si>
  <si>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</si>
  <si>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</si>
  <si>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</si>
  <si>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</si>
  <si>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</si>
  <si>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</si>
  <si>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</si>
  <si>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</si>
  <si>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</si>
  <si>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</si>
  <si>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</si>
  <si>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</si>
  <si>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</si>
  <si>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</si>
  <si>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</si>
  <si>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</si>
  <si>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</si>
  <si>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</si>
  <si>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</si>
  <si>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</si>
  <si>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</si>
  <si>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</si>
  <si>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</si>
  <si>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</si>
  <si>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</si>
  <si>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</si>
  <si>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</si>
  <si>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</si>
  <si>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</si>
  <si>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</si>
  <si>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</si>
  <si>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</si>
  <si>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</si>
  <si>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</si>
  <si>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</si>
  <si>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</si>
  <si>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</si>
  <si>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</si>
  <si>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</si>
  <si>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</si>
  <si>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</si>
  <si>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</si>
  <si>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</si>
  <si>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</si>
  <si>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</si>
  <si>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</si>
  <si>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</si>
  <si>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</si>
  <si>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</si>
  <si>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</si>
  <si>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</si>
  <si>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</si>
  <si>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</si>
  <si>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</si>
  <si>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</si>
  <si>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</si>
  <si>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</si>
  <si>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</si>
  <si>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</si>
  <si>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</si>
  <si>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</si>
  <si>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</si>
  <si>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</si>
  <si>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</si>
  <si>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</si>
  <si>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</si>
  <si>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</si>
  <si>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</si>
  <si>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</si>
  <si>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</si>
  <si>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</si>
  <si>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</si>
  <si>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</si>
  <si>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</si>
  <si>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</si>
  <si>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</si>
  <si>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</si>
  <si>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</si>
  <si>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</si>
  <si>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</si>
  <si>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</si>
  <si>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</si>
  <si>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</si>
  <si>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</si>
  <si>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</si>
  <si>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</si>
  <si>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</si>
  <si>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</si>
  <si>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</si>
  <si>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</si>
  <si>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</si>
  <si>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</si>
  <si>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</si>
  <si>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</si>
  <si>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</si>
  <si>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</si>
  <si>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</si>
  <si>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</si>
  <si>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</si>
  <si>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</si>
  <si>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</si>
  <si>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</si>
  <si>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</si>
  <si>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</si>
  <si>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</si>
  <si>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</si>
  <si>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</si>
  <si>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</si>
  <si>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</si>
  <si>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</si>
  <si>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</si>
  <si>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</si>
  <si>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</si>
  <si>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</si>
  <si>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</si>
  <si>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</si>
  <si>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</si>
  <si>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</si>
  <si>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</si>
  <si>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</si>
  <si>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</si>
  <si>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</si>
  <si>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</si>
  <si>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</si>
  <si>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</si>
  <si>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</si>
  <si>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</si>
  <si>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</si>
  <si>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</si>
  <si>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</si>
  <si>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</si>
  <si>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</si>
  <si>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</si>
  <si>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</si>
  <si>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</si>
  <si>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</si>
  <si>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</si>
  <si>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</si>
  <si>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</si>
  <si>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</si>
  <si>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</si>
  <si>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</si>
  <si>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</si>
  <si>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</si>
  <si>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</si>
  <si>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</si>
  <si>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</si>
  <si>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</si>
  <si>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</si>
  <si>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</si>
  <si>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</si>
  <si>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</si>
  <si>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</si>
  <si>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</si>
  <si>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</si>
  <si>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</si>
  <si>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</si>
  <si>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</si>
  <si>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</si>
  <si>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</si>
  <si>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</si>
  <si>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</si>
  <si>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</si>
  <si>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</si>
  <si>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</si>
  <si>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</si>
  <si>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</si>
  <si>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</si>
  <si>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</si>
  <si>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</si>
  <si>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</si>
  <si>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</si>
  <si>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</si>
  <si>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</si>
  <si>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</si>
  <si>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</si>
  <si>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</si>
  <si>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</si>
  <si>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</si>
  <si>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</si>
  <si>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</si>
  <si>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</si>
  <si>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</si>
  <si>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</si>
  <si>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</si>
  <si>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</si>
  <si>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</si>
  <si>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</si>
  <si>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</si>
  <si>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</si>
  <si>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</si>
  <si>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</si>
  <si>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</si>
  <si>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</si>
  <si>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</si>
  <si>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</si>
  <si>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</si>
  <si>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</si>
  <si>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</si>
  <si>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</si>
  <si>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</si>
  <si>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</si>
  <si>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</si>
  <si>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</si>
  <si>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</si>
  <si>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</si>
  <si>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</si>
  <si>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</si>
  <si>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</si>
  <si>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</si>
  <si>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</si>
  <si>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</si>
  <si>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</si>
  <si>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</si>
  <si>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</si>
  <si>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</si>
  <si>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</si>
  <si>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</si>
  <si>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</si>
  <si>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</si>
  <si>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</si>
  <si>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</si>
  <si>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</si>
  <si>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</si>
  <si>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</si>
  <si>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</si>
  <si>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</si>
  <si>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</si>
  <si>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</si>
  <si>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</si>
  <si>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</si>
  <si>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</si>
  <si>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</si>
  <si>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</si>
  <si>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</si>
  <si>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</si>
  <si>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</si>
  <si>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</si>
  <si>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</si>
  <si>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</si>
  <si>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</si>
  <si>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</si>
  <si>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</si>
  <si>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</si>
  <si>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</si>
  <si>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</si>
  <si>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</si>
  <si>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</si>
  <si>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</si>
  <si>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</si>
  <si>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</si>
  <si>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</si>
  <si>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</si>
  <si>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</si>
  <si>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</si>
  <si>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</si>
  <si>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</si>
  <si>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</si>
  <si>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</si>
  <si>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</si>
  <si>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</si>
  <si>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</si>
  <si>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</si>
  <si>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</si>
  <si>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</si>
  <si>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</si>
  <si>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</si>
  <si>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</si>
  <si>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</si>
  <si>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</si>
  <si>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</si>
  <si>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</si>
  <si>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</si>
  <si>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</si>
  <si>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</si>
  <si>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</si>
  <si>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</si>
  <si>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</si>
  <si>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</si>
  <si>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</si>
  <si>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</si>
  <si>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</si>
  <si>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</si>
  <si>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</si>
  <si>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</si>
  <si>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</si>
  <si>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</si>
  <si>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</si>
  <si>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</si>
  <si>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</si>
  <si>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</si>
  <si>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</si>
  <si>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</si>
  <si>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</si>
  <si>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</si>
  <si>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</si>
  <si>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</si>
  <si>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</si>
  <si>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</si>
  <si>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</si>
  <si>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</si>
  <si>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</si>
  <si>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</si>
  <si>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</si>
  <si>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</si>
  <si>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</si>
  <si>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</si>
  <si>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</si>
  <si>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</si>
  <si>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</si>
  <si>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</si>
  <si>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</si>
  <si>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</si>
  <si>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</si>
  <si>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</si>
  <si>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</si>
  <si>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</si>
  <si>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</si>
  <si>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</si>
  <si>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</si>
  <si>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</si>
  <si>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</si>
  <si>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</si>
  <si>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</si>
  <si>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</si>
  <si>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</si>
  <si>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</si>
  <si>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</si>
  <si>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</si>
  <si>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</si>
  <si>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</si>
  <si>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</si>
  <si>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</si>
  <si>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</si>
  <si>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</si>
  <si>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</si>
  <si>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</si>
  <si>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</si>
  <si>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</si>
  <si>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</si>
  <si>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</si>
  <si>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</si>
  <si>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</si>
  <si>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</si>
  <si>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</si>
  <si>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</si>
  <si>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</si>
  <si>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</si>
  <si>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</si>
  <si>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</si>
  <si>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</si>
  <si>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</si>
  <si>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</si>
  <si>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</si>
  <si>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</si>
  <si>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</si>
  <si>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</si>
  <si>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Bảo dưỡng và sửa chữa hệ thống truyền lực.</t>
  </si>
  <si>
    <t>Chính trị</t>
  </si>
  <si>
    <t>Pháp luật</t>
  </si>
  <si>
    <t>Giáo dục thể chất</t>
  </si>
  <si>
    <t>Giáo dục quốc phòng – An ninh</t>
  </si>
  <si>
    <t>Ngoại ngữ (Anh văn)</t>
  </si>
  <si>
    <t>Điện kỹ thuật</t>
  </si>
  <si>
    <t>Vẽ kỹ thuật</t>
  </si>
  <si>
    <t>Vật liệu học</t>
  </si>
  <si>
    <t>Kỹ năng giao tiếp</t>
  </si>
  <si>
    <t>An toàn lao động và vệ sinh công nghiệp</t>
  </si>
  <si>
    <t>Bảo dưỡng động cơ đốt trong, gầm và thiết bị công tác</t>
  </si>
  <si>
    <t>Bảo dưỡng Trang bị điện và hệ thống thủy lực trên máy thi công nền</t>
  </si>
  <si>
    <t>Kỹ thuật thi công</t>
  </si>
  <si>
    <t xml:space="preserve">Vận hành máy xúc </t>
  </si>
  <si>
    <t>Vận hành máy Ủi</t>
  </si>
  <si>
    <t>Vận hành máy Lu và máy bơm cát</t>
  </si>
  <si>
    <t xml:space="preserve">Chính trị </t>
  </si>
  <si>
    <t xml:space="preserve"> Pháp luật </t>
  </si>
  <si>
    <t xml:space="preserve">Giáo dục thể chất </t>
  </si>
  <si>
    <t>An toàn lao động</t>
  </si>
  <si>
    <t>Vẽ điện</t>
  </si>
  <si>
    <t>Vật liệu điện</t>
  </si>
  <si>
    <t>Điện tử cơ bản</t>
  </si>
  <si>
    <t>Trang bị điện</t>
  </si>
  <si>
    <t>Thực tập sản xuất</t>
  </si>
  <si>
    <t>PLC</t>
  </si>
  <si>
    <t>Giáo dục quốc phòng</t>
  </si>
  <si>
    <t>Máy điện</t>
  </si>
  <si>
    <t>Kỹ thuật cảm biến</t>
  </si>
  <si>
    <t>PLC cơ bản</t>
  </si>
  <si>
    <t>Điều khiển điện khí nén</t>
  </si>
  <si>
    <t>Tổ chức sản xuất</t>
  </si>
  <si>
    <t>Truyền động điện</t>
  </si>
  <si>
    <t>Tiếng anh chuyên ngành</t>
  </si>
  <si>
    <t>PLC nâng cao</t>
  </si>
  <si>
    <t>Ngoại ngữ  (Anh văn)</t>
  </si>
  <si>
    <t>Cơ ứng dụng</t>
  </si>
  <si>
    <t>Dung sai lắp ghép và đo lường kỹ thuật</t>
  </si>
  <si>
    <t>Thực hành Nguội, Gò cơ bản</t>
  </si>
  <si>
    <t xml:space="preserve">Thực hành Hàn cơ bản </t>
  </si>
  <si>
    <t>Kỹ thuật chung về ô tô và công nghệ sửa chữa</t>
  </si>
  <si>
    <t>Bảo dưỡng và sửa chữa động cơ đốt trong</t>
  </si>
  <si>
    <t>Bảo dưỡng và sửa chữa hệ thống cung cấp động cơ diesel</t>
  </si>
  <si>
    <t>Bảo dưỡng và sửa chữa hệ thống di chuyển và hệ thống lái</t>
  </si>
  <si>
    <t>Bảo dưỡng và sửa chữa hệ thống phanh</t>
  </si>
  <si>
    <t>Bảo dưỡng và sửa chữa trang bị điện ô tô</t>
  </si>
  <si>
    <t>Bảo dưỡng và sửa chữa hệ thống Điều hòa không khí trên  ô tô</t>
  </si>
  <si>
    <t>Bảo dưỡng và sửa chữa hệ thống nhiên liệu động cơ xăng</t>
  </si>
  <si>
    <t>Kiểm tra và sửa chữa Pan ô tô</t>
  </si>
  <si>
    <t>Kỹ thuật lái ô tô</t>
  </si>
  <si>
    <t xml:space="preserve">Cơ ứng dụng </t>
  </si>
  <si>
    <t>Nhiệt kỹ thuật</t>
  </si>
  <si>
    <t>Tổ chức quản lý sản xuất</t>
  </si>
  <si>
    <t>Tiếng Anh chuyên ngành</t>
  </si>
  <si>
    <t>Thực hành Autocad</t>
  </si>
  <si>
    <t>Bảo dưỡng và sửa chữa hệ thống cung cấp  động cơ diesel</t>
  </si>
  <si>
    <t>Thực hành mạch điện cơ bản</t>
  </si>
  <si>
    <t>Bảo dưỡng và sửa chữa hệ thống truyền lực</t>
  </si>
  <si>
    <t>Bảo dưỡng và sửa chữa hệ thống di chuyển và lái</t>
  </si>
  <si>
    <t>Bảo dưỡng và sửa chữa hệ thống phanh ABS</t>
  </si>
  <si>
    <t xml:space="preserve">Bảo dưỡng và sửa chữa hộp số tự  động ô tô </t>
  </si>
  <si>
    <t>Bảo dưỡng và sửa chữa hệ thống cung cấp nhiên liệu động cơ xăng</t>
  </si>
  <si>
    <t>Bảo dưỡng và sửa chữa hệ thống phun diesel điều khiển điện tử</t>
  </si>
  <si>
    <t>Chẩn đoán trạng thái kỹ thuật ô tô</t>
  </si>
  <si>
    <t>Kỹ thuật kiểm định ô tô</t>
  </si>
  <si>
    <t>Thực tập nghề năm 2</t>
  </si>
  <si>
    <t>Cơ sở kỹ thuật điện</t>
  </si>
  <si>
    <t>Cơ sở kỹ thuật nhiệt</t>
  </si>
  <si>
    <t>Vật liệu điện lạnh</t>
  </si>
  <si>
    <t>Kỹ thuật điện tử</t>
  </si>
  <si>
    <t>Kỹ thuật hàn</t>
  </si>
  <si>
    <t>Lạnh cơ bản</t>
  </si>
  <si>
    <t>Hệ thống máy lạnh dân dụng và TN</t>
  </si>
  <si>
    <t>Hệ thống điều hoà không khí cục bộ</t>
  </si>
  <si>
    <t>Hệ thống máy lạnh công nghiệp</t>
  </si>
  <si>
    <t>Hệ thống điều hoà không khí TT</t>
  </si>
  <si>
    <t>Ngoại ngữ</t>
  </si>
  <si>
    <t>Kỹ thuật Nguội + Gò</t>
  </si>
  <si>
    <t>Kỹ thuật Hàn</t>
  </si>
  <si>
    <t>Bơm, quạt</t>
  </si>
  <si>
    <t>Hệ thống máy lạnh dân dụng và thương nghiệp</t>
  </si>
  <si>
    <t>Điện tử chuyên ngành</t>
  </si>
  <si>
    <t>Hệ thống điều hoà không khí trung tâm</t>
  </si>
  <si>
    <t>Thiết kế và lắp đặt hệ thống máy lạnh</t>
  </si>
  <si>
    <t>Thiết kế hệ thống điều hoà không khí</t>
  </si>
  <si>
    <t>An toàn điện</t>
  </si>
  <si>
    <t>Khí cụ điện</t>
  </si>
  <si>
    <t>Đo lường điện</t>
  </si>
  <si>
    <t>Cung cấp điện</t>
  </si>
  <si>
    <t>Trang bị điện 1</t>
  </si>
  <si>
    <t>Kỹ thuật lắp đặt điện</t>
  </si>
  <si>
    <t>Kỹ thuật lạnh</t>
  </si>
  <si>
    <t>Chuyên đề điều khiển lập trình cỡ nhỏ</t>
  </si>
  <si>
    <t>Trang bị điện 2</t>
  </si>
  <si>
    <t>Lập trình vi điều khiển</t>
  </si>
  <si>
    <t>Bảo vệ rơ le</t>
  </si>
  <si>
    <t>Autocad</t>
  </si>
  <si>
    <t>Dung sai – Đo lường kỹ thuật</t>
  </si>
  <si>
    <t>Vật liệu cơ khí</t>
  </si>
  <si>
    <t>Kỹ thuật điện</t>
  </si>
  <si>
    <t>Nguội cơ bản</t>
  </si>
  <si>
    <t>Nguyên lý cắt</t>
  </si>
  <si>
    <t>Máy cắt và máy điều khiển theo chương trình số số</t>
  </si>
  <si>
    <t>Đồ gá</t>
  </si>
  <si>
    <t>Công nghệ chế tạo máy</t>
  </si>
  <si>
    <t>Tiện trụ ngoài</t>
  </si>
  <si>
    <t>Tiện lỗ</t>
  </si>
  <si>
    <t>Phay, bào mặt phẳng</t>
  </si>
  <si>
    <t>Phay, bào rãnh</t>
  </si>
  <si>
    <t>Tiện côn</t>
  </si>
  <si>
    <t>Phay rãnh chữ T, rãnh đuôi én</t>
  </si>
  <si>
    <t>Tiện ren tam giác</t>
  </si>
  <si>
    <t>Tiên ren truyền động</t>
  </si>
  <si>
    <t>Phay đa giác, then hoa, ly hợp vấu</t>
  </si>
  <si>
    <t>Phay bánh răng, thanh răng</t>
  </si>
  <si>
    <t>Tiện CNC cơ bản</t>
  </si>
  <si>
    <t>Phay CNC cơ bản</t>
  </si>
  <si>
    <t>Tiện kết hợp</t>
  </si>
  <si>
    <t>Tiện lệch tâm, tiện định hình</t>
  </si>
  <si>
    <t>Tiện chi tiết có gá lắp phức tạp</t>
  </si>
  <si>
    <t>Gia công mài</t>
  </si>
  <si>
    <t>Phay, bào  mặt phẳng</t>
  </si>
  <si>
    <t>Phay  rãnh chữ T, rãnh đuôi én</t>
  </si>
  <si>
    <t>Phay đa giác, then hoa</t>
  </si>
  <si>
    <t xml:space="preserve">Gia công mài </t>
  </si>
  <si>
    <t xml:space="preserve">Pháp luật </t>
  </si>
  <si>
    <t>Ngoại ngữ ( Anh văn)</t>
  </si>
  <si>
    <t xml:space="preserve">Vẽ kỹ thuật cơ khí </t>
  </si>
  <si>
    <t xml:space="preserve">Vật liệu cơ khí </t>
  </si>
  <si>
    <t xml:space="preserve">Chế tạo phôi hàn </t>
  </si>
  <si>
    <t xml:space="preserve">Hàn hồ quang tay cơ bản </t>
  </si>
  <si>
    <t xml:space="preserve">Hàn hồ quang tay nâng cao </t>
  </si>
  <si>
    <t xml:space="preserve">Hàn MIG/MAG cơ bản </t>
  </si>
  <si>
    <t xml:space="preserve">Hàn TIG cơ bản </t>
  </si>
  <si>
    <t>Hàn khí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</si>
  <si>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</si>
  <si>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</si>
  <si>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</si>
  <si>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</si>
  <si>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</si>
  <si>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 xml:space="preserve">Thực tập tốt nghiệp </t>
  </si>
  <si>
    <t>Vẽ kỹ thuật cơ khí</t>
  </si>
  <si>
    <t xml:space="preserve">Hàn MIG/MAG nâng cao </t>
  </si>
  <si>
    <t>Hàn TIG nâng cao</t>
  </si>
  <si>
    <t xml:space="preserve">Tính toán kết cấu hàn   </t>
  </si>
  <si>
    <t xml:space="preserve">Hàn ống </t>
  </si>
  <si>
    <t xml:space="preserve">Anh văn chuyên ngành </t>
  </si>
  <si>
    <t xml:space="preserve">Tổ chức quản lý sản xuất  </t>
  </si>
  <si>
    <t>Thực tập sản xuât</t>
  </si>
  <si>
    <t>Các phương pháp hàn tiên tiến</t>
  </si>
  <si>
    <t xml:space="preserve">Hàn vẩy </t>
  </si>
  <si>
    <t>Bảo hộ lao động</t>
  </si>
  <si>
    <t>Vật liệu xây dựng</t>
  </si>
  <si>
    <t>Tổ chức quản lý</t>
  </si>
  <si>
    <t>Đào móng</t>
  </si>
  <si>
    <t>Xây tường gạch</t>
  </si>
  <si>
    <t>Xây các kết cấu phụ trợ công trình</t>
  </si>
  <si>
    <t>Lắp đặt các cấu kiện loại nhỏ</t>
  </si>
  <si>
    <t>Trát các bộ phận công trình</t>
  </si>
  <si>
    <t>Trát chi tiết nhỏ, láng nền –sàn</t>
  </si>
  <si>
    <t>Lát, ốp</t>
  </si>
  <si>
    <t>Hàn hồ quang</t>
  </si>
  <si>
    <t>Bạ mát tít, sơn vôi</t>
  </si>
  <si>
    <t>Gia công, lắp dựng và tháo dỡ ván khuôn, giàn giáo</t>
  </si>
  <si>
    <t>Gia công lắp đặt cốt thép</t>
  </si>
  <si>
    <t>Trộn, đổ, đầm bê tông</t>
  </si>
  <si>
    <t>Lắp đạt mạng điện sinh hoạt</t>
  </si>
  <si>
    <t>Lắp đặt đường ống cấp, thoát nước trong nhà</t>
  </si>
  <si>
    <t>Lắp đặt thiết bị vệ sinh</t>
  </si>
  <si>
    <t>Thực tập nâng cao</t>
  </si>
  <si>
    <t>Dự toán</t>
  </si>
  <si>
    <t>Cơ xây dựng</t>
  </si>
  <si>
    <t>Kết cấu bê tông cốt thép</t>
  </si>
  <si>
    <t>Cấu tạo kiến trúc</t>
  </si>
  <si>
    <t>Xây các kết cấu công trình</t>
  </si>
  <si>
    <t xml:space="preserve">Xây các kết cấu phức tạp </t>
  </si>
  <si>
    <t>Lắp đặt cấu kiện loại nhỏ</t>
  </si>
  <si>
    <t>Trát tường, trần, dầm, trụ công trình</t>
  </si>
  <si>
    <t>Trát chi tiết các bộ phận công trình</t>
  </si>
  <si>
    <t>Trát, vẩy tổ mối và láng nền, sàn</t>
  </si>
  <si>
    <t>Làm hoạ tiết trang trí</t>
  </si>
  <si>
    <t>Gia công, lắp đặt cốt thép</t>
  </si>
  <si>
    <t xml:space="preserve">Họa viên kiến trúc </t>
  </si>
  <si>
    <t>Ứng dụng AUTOCAD</t>
  </si>
  <si>
    <t>Làm mái</t>
  </si>
  <si>
    <t xml:space="preserve">Trát vữa trộn đá </t>
  </si>
  <si>
    <t>Chuẩn bị nguyên vật liệu</t>
  </si>
  <si>
    <t>Pha phôi</t>
  </si>
  <si>
    <t>Gia công mặt phẳng</t>
  </si>
  <si>
    <t>Gia công mộng</t>
  </si>
  <si>
    <t>Hoàn thiện bề mặt sản phẩm</t>
  </si>
  <si>
    <t>Làm khuôn cửa, cánh cửa</t>
  </si>
  <si>
    <t>Làm ván khuôn</t>
  </si>
  <si>
    <t>Ốp lát dầm, sàn, trần, tường</t>
  </si>
  <si>
    <t>Làm tủ bếp</t>
  </si>
  <si>
    <t>Làm sườn mái dốc</t>
  </si>
  <si>
    <t>Đóng đồ mộc dân dụng</t>
  </si>
  <si>
    <t>Thủy lực cơ sở</t>
  </si>
  <si>
    <t>Cấp thoát nước cơ bản</t>
  </si>
  <si>
    <t>Kỹ thuật an toàn và bảo hộ lao động</t>
  </si>
  <si>
    <t>Vật liệu ngành điện nước</t>
  </si>
  <si>
    <t>Kỹ thuật đo đạc( trắc địa)</t>
  </si>
  <si>
    <t>Sử dụng dụng cụ thiết bị nghề Điện nước</t>
  </si>
  <si>
    <t>Hàn điện, hàn cắt khí cơ bản</t>
  </si>
  <si>
    <t>Hàn, dán chất dẻo cơ bản</t>
  </si>
  <si>
    <t>Lắp mạch điện cơ bản</t>
  </si>
  <si>
    <t>Lắp mạch điện trạm bơm</t>
  </si>
  <si>
    <t>Khai triển, lựa chọn ống, phụ kiện, thiết bị</t>
  </si>
  <si>
    <t>Lắp đặt máy bơm</t>
  </si>
  <si>
    <t>Lắp đặt đường ống cấp, thoát nước</t>
  </si>
  <si>
    <t>Lắp đặt thiết bị dùng nước</t>
  </si>
  <si>
    <t>Vận hành công trình thu nước và trạm bơm</t>
  </si>
  <si>
    <t>Khoan tạo nguồn</t>
  </si>
  <si>
    <t>Thi công xây trát cơ bản</t>
  </si>
  <si>
    <t>Kinh tế chính trị</t>
  </si>
  <si>
    <t>Luật kinh tế</t>
  </si>
  <si>
    <t>Kinh tế vi mô</t>
  </si>
  <si>
    <t>Lý thuyết thống kê</t>
  </si>
  <si>
    <t>Lý thuyết tài chính tiền tệ</t>
  </si>
  <si>
    <t>Lý thuyết kế toán</t>
  </si>
  <si>
    <t>Marketing</t>
  </si>
  <si>
    <t>Kinh tế quốc tế</t>
  </si>
  <si>
    <t>Quản trị văn phòng</t>
  </si>
  <si>
    <t>Soạn thảo văn bản</t>
  </si>
  <si>
    <t>Thống kê doanh nghiệp</t>
  </si>
  <si>
    <t>Thị trường chứng khoán</t>
  </si>
  <si>
    <t>Quản trị doanh nghiệp</t>
  </si>
  <si>
    <t>Thuế</t>
  </si>
  <si>
    <t>Tài chính doanh nghiệp</t>
  </si>
  <si>
    <t>Kế toán doanh nghiệp 1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</si>
  <si>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</si>
  <si>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</si>
  <si>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</si>
  <si>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</si>
  <si>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</si>
  <si>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</si>
  <si>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Anh văn chuyên ngành</t>
  </si>
  <si>
    <t>Kinh tế vĩ mô</t>
  </si>
  <si>
    <t>Lý thuyết tài chính,tiền tệ</t>
  </si>
  <si>
    <t>Kinh tế phát triển</t>
  </si>
  <si>
    <t>Quản trị học</t>
  </si>
  <si>
    <t>Lập và phân tích DA đầu tư</t>
  </si>
  <si>
    <t>Tài chính doanh nghiệp 1</t>
  </si>
  <si>
    <t>Tài chính doanh nghiệp 2</t>
  </si>
  <si>
    <t>Phân tích hoạt động KD</t>
  </si>
  <si>
    <t>Kế toán quản trị</t>
  </si>
  <si>
    <t>Kế toán HCSN</t>
  </si>
  <si>
    <t>Kế toán DN nhỏ và vừa</t>
  </si>
  <si>
    <t>Kế toán thương mại dịch vụ</t>
  </si>
  <si>
    <t>Kế toán DN xây lắp</t>
  </si>
  <si>
    <t>Tin học đại cương</t>
  </si>
  <si>
    <t>Giáo dục pháp luật</t>
  </si>
  <si>
    <t>Vẽ Xây dựng</t>
  </si>
  <si>
    <t>Cơ học Xây dựng</t>
  </si>
  <si>
    <t>Kết cấu xây dựng</t>
  </si>
  <si>
    <t>Nguyên lý Thiết kế kiến trúc</t>
  </si>
  <si>
    <t>Dự toán xây dựng công trình</t>
  </si>
  <si>
    <t>Công nghệ thi công</t>
  </si>
  <si>
    <t>Tổ chức thi công</t>
  </si>
  <si>
    <t>Quản lý  sản xuất</t>
  </si>
  <si>
    <t>Bảo vệ môi trường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</si>
  <si>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</si>
  <si>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</si>
  <si>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</si>
  <si>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</si>
  <si>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</si>
  <si>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</si>
  <si>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 lắp dựng tháo dỡ ván khuôn, giàn giáo</t>
  </si>
  <si>
    <t>Thực tập kỹ thuật viên</t>
  </si>
  <si>
    <t xml:space="preserve">Kỹ năng giao tiếp </t>
  </si>
  <si>
    <t>Kỹ thuật sử dụng bàn phím</t>
  </si>
  <si>
    <t>Văn bản pháp qui</t>
  </si>
  <si>
    <t>Soạn thảo văn bản MicroSoft Word</t>
  </si>
  <si>
    <t>Hệ điều hành windows</t>
  </si>
  <si>
    <t>Thiết kế trình diễn trên máy tính</t>
  </si>
  <si>
    <t>Bảng tính điện tử Excel</t>
  </si>
  <si>
    <t>Cấu trúc máy tính</t>
  </si>
  <si>
    <t>Lắp ráp và cài đặt máy tính</t>
  </si>
  <si>
    <t>Xử lý ảnh bằng Photoshop</t>
  </si>
  <si>
    <t>Mạng máy tính và Internet</t>
  </si>
  <si>
    <t>Vận hành và sử dụng các thiết bị văn phòng thông dụng</t>
  </si>
  <si>
    <t>Cài đặt, thiết lập, quản lý và vận hành mạng LAN</t>
  </si>
  <si>
    <t>Bảo trì hệ thống máy tính</t>
  </si>
  <si>
    <t>Công nghệ đa phương tiện</t>
  </si>
  <si>
    <t>Thiết kế Web</t>
  </si>
  <si>
    <t>Luật hành chính</t>
  </si>
  <si>
    <t>Quản lý nhà nước trong công tác văn thư</t>
  </si>
  <si>
    <t xml:space="preserve">Tổ chức bộ máy các cơ quan </t>
  </si>
  <si>
    <t>Tin học văn phòng</t>
  </si>
  <si>
    <t>Sử dụng trang thiết bị trong công tác văn thư</t>
  </si>
  <si>
    <t xml:space="preserve">Kỹ thuật đánh máy vi tính </t>
  </si>
  <si>
    <t>Nhập môn công tác văn thư</t>
  </si>
  <si>
    <t>Quản lý và sử dụng con dấu</t>
  </si>
  <si>
    <t xml:space="preserve">Quản lý văn bản đến, văn bản đi </t>
  </si>
  <si>
    <t>Tổ chức lao động khoa học trong công tác văn thư</t>
  </si>
  <si>
    <t>Tiêu chuẩn hoá công tác văn thư</t>
  </si>
  <si>
    <t>Quản lý văn bản trong môi trường mạng</t>
  </si>
  <si>
    <t>Lập hồ sơ và nộp  hồ sơ vào lưu trữ cơ quan</t>
  </si>
  <si>
    <t>Công tác văn thư trong cơ quan quản lý hành chính</t>
  </si>
  <si>
    <t>Công tác văn thư trong trường học</t>
  </si>
  <si>
    <t xml:space="preserve">Công tác văn thư trong tổ chức Đảng, đoàn thể </t>
  </si>
  <si>
    <t>Công tác văn thư trong doanh nghiệp</t>
  </si>
  <si>
    <t>Nghiệp vụ lưu trữ</t>
  </si>
  <si>
    <t xml:space="preserve">Tổ chức bộ máy các cơ quan  </t>
  </si>
  <si>
    <t>Tiếng Việt thực hành</t>
  </si>
  <si>
    <t xml:space="preserve">Tin học văn phòng </t>
  </si>
  <si>
    <t>Sử dụng trang thiết bị văn phòng</t>
  </si>
  <si>
    <t>Soạn thảo văn bản  1</t>
  </si>
  <si>
    <t>Soạn thảo văn bản  2</t>
  </si>
  <si>
    <t>Quản lý văn bản đến, đi</t>
  </si>
  <si>
    <t>Lập hồ sơ và nộp hồ sơ vào lưu trữ cơ quan</t>
  </si>
  <si>
    <t>Thực hành lập hồ sơ</t>
  </si>
  <si>
    <t>Công tác văn thư trong tổ chức Đảng, đoàn thể</t>
  </si>
  <si>
    <t xml:space="preserve">Giáo dục quốc phòng </t>
  </si>
  <si>
    <t>Kiến trúc máy tính</t>
  </si>
  <si>
    <t>An toàn và vệ sinh công nghiệp</t>
  </si>
  <si>
    <t xml:space="preserve">Mỹ thuật cơ bản </t>
  </si>
  <si>
    <t>Kỹ thuật quay camera và chụp ảnh</t>
  </si>
  <si>
    <t>Xử lý ảnh</t>
  </si>
  <si>
    <t>Nhập môn chế bản điện tử</t>
  </si>
  <si>
    <t>Chế bản sách báo</t>
  </si>
  <si>
    <t>Thiết kế các mẫu quảng cáo</t>
  </si>
  <si>
    <t>Thiết kế các trang Web</t>
  </si>
  <si>
    <t>Dựng video</t>
  </si>
  <si>
    <t>Lắp ráp cài đặt máy tính</t>
  </si>
  <si>
    <t>Thực tập Tốt nghiệp</t>
  </si>
  <si>
    <t>Thiết kế Website</t>
  </si>
  <si>
    <t>Thực tập kỹ năng nghề</t>
  </si>
  <si>
    <t>Chế bản điện tử nâng cao</t>
  </si>
  <si>
    <t>Xử lý ảnh nâng cao</t>
  </si>
  <si>
    <t>Tạo hình 2D và 3D</t>
  </si>
  <si>
    <t>Đồ hoạ hình động</t>
  </si>
  <si>
    <t>Thiết kế mẫu đặc thù</t>
  </si>
  <si>
    <t xml:space="preserve"> Chính trị</t>
  </si>
  <si>
    <t>Giáo dục quốc phòng và an ninh</t>
  </si>
  <si>
    <t xml:space="preserve"> Kỹ năng giao tiếp</t>
  </si>
  <si>
    <t>Kỹ thuật đo lường</t>
  </si>
  <si>
    <t>Nguyên lý hệ điều hành</t>
  </si>
  <si>
    <t>Kỹ thuật xung số</t>
  </si>
  <si>
    <t>Xử lý sự cố phần mềm</t>
  </si>
  <si>
    <t>Sửa chữa máy tính</t>
  </si>
  <si>
    <t>Sửa chữa bộ nguồn</t>
  </si>
  <si>
    <t>Kỹ thuật sửa chữa màn hình</t>
  </si>
  <si>
    <t>Sửa chữa máy in và thiết bị ngoại vi</t>
  </si>
  <si>
    <t>Thực tập kĩ năng nghề nghiệp</t>
  </si>
  <si>
    <t xml:space="preserve">Sửa chữa máy tính nâng cao </t>
  </si>
  <si>
    <t xml:space="preserve">Thiết kế, xây dựng mạng LAN </t>
  </si>
  <si>
    <t>Đồ họa ứng dụng</t>
  </si>
  <si>
    <t>Hệ quản trị cơ sở dữ liệu</t>
  </si>
  <si>
    <t>An toàn vệ sinh công nghiệp</t>
  </si>
  <si>
    <t>Lập trình căn bản</t>
  </si>
  <si>
    <t>Cấu trúc dữ liệu và giải thuật</t>
  </si>
  <si>
    <t>Quản trị mạng</t>
  </si>
  <si>
    <t>Thiết kế, xây dựng mạng LAN</t>
  </si>
  <si>
    <t>Quản trị hệ thống WebServer và MailServer</t>
  </si>
  <si>
    <t>Công nghệ mạng không dây</t>
  </si>
  <si>
    <t>Hệ điều hành Linux</t>
  </si>
  <si>
    <t>Thực tập kỹ năng nghề nghiệp</t>
  </si>
  <si>
    <t>An toàn và bảo mật thông tin</t>
  </si>
  <si>
    <t>Quản lý dự án Công nghệ thông tin</t>
  </si>
  <si>
    <t>Cấu hình và quản trị thiết bị mạng</t>
  </si>
  <si>
    <t>Quản trị mạng nâng cao</t>
  </si>
  <si>
    <t>Bảo trì hệ thống mạng</t>
  </si>
  <si>
    <t>Đồ hoạ ứng dụng</t>
  </si>
  <si>
    <t>Kĩ năng giao tiếp</t>
  </si>
  <si>
    <t>Mạng máy tính và ineternet</t>
  </si>
  <si>
    <t>Lập trình cơ bản (C)</t>
  </si>
  <si>
    <t>Cơ sở dữ liệu</t>
  </si>
  <si>
    <t>Lắp ráp và cài đặt MT</t>
  </si>
  <si>
    <t>Kĩ năng làm việc nhóm</t>
  </si>
  <si>
    <t>Lập trình hướng đối tượng</t>
  </si>
  <si>
    <t>Hệ quản trị CSDL với ACCESS</t>
  </si>
  <si>
    <t>Hệ quản trị CSDL với SQL Server</t>
  </si>
  <si>
    <t>Lập trình Window 1 (C#.net)</t>
  </si>
  <si>
    <t>Thiết kế và quản trị Website</t>
  </si>
  <si>
    <t>Phân tích thiết kế HTTT</t>
  </si>
  <si>
    <t>CTDL&amp;GT</t>
  </si>
  <si>
    <t>CSDL</t>
  </si>
  <si>
    <t>Quản lý dự án CNTT</t>
  </si>
  <si>
    <t>Lập trình Window 1 (VB.net)</t>
  </si>
  <si>
    <t>Lập trình Window 2 (C#.net)</t>
  </si>
  <si>
    <t>Phân tích và TK HTTT</t>
  </si>
  <si>
    <t>Thực tập TN</t>
  </si>
  <si>
    <t>Kế toán tài chính 1</t>
  </si>
  <si>
    <t>Kế toán tài chính 2</t>
  </si>
  <si>
    <t>Kế toán tài chính 3</t>
  </si>
  <si>
    <t>Kế toán tài chính 4</t>
  </si>
  <si>
    <t>Tin học ứng dụng kế toán 1</t>
  </si>
  <si>
    <t>Tin học ứng dụng kế toán 2</t>
  </si>
  <si>
    <t>Mạng máy tính và ứng dụng</t>
  </si>
  <si>
    <t>Phân tích hoạt động kinh doanh</t>
  </si>
  <si>
    <t>Kiến tập</t>
  </si>
  <si>
    <t>TBĐ gia dụng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</si>
  <si>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</si>
  <si>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Ghi chú: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</si>
  <si>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</si>
  <si>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</si>
  <si>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</si>
  <si>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</si>
  <si>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</si>
  <si>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</si>
  <si>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</si>
  <si>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</si>
  <si>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</si>
  <si>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Thi hết môn</t>
  </si>
  <si>
    <t>L30</t>
  </si>
  <si>
    <t>Th. Tuấn</t>
  </si>
  <si>
    <t>L31</t>
  </si>
  <si>
    <t>Th. Linh</t>
  </si>
  <si>
    <t>7AK24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</si>
  <si>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</si>
  <si>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</si>
  <si>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</si>
  <si>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</si>
  <si>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</si>
  <si>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</si>
  <si>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</si>
  <si>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</si>
  <si>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</si>
  <si>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</si>
  <si>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</si>
  <si>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</si>
  <si>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</si>
  <si>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</si>
  <si>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</si>
  <si>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</si>
  <si>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</si>
  <si>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</si>
  <si>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</si>
  <si>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</si>
  <si>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</si>
  <si>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</si>
  <si>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</si>
  <si>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</si>
  <si>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</si>
  <si>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</si>
  <si>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</si>
  <si>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</si>
  <si>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</si>
  <si>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</si>
  <si>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</si>
  <si>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</si>
  <si>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</si>
  <si>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</si>
  <si>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</si>
  <si>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</si>
  <si>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</si>
  <si>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</si>
  <si>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</si>
  <si>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</si>
  <si>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</si>
  <si>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</si>
  <si>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</si>
  <si>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</si>
  <si>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</si>
  <si>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</si>
  <si>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</si>
  <si>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</si>
  <si>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</si>
  <si>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</si>
  <si>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</si>
  <si>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</si>
  <si>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</si>
  <si>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</si>
  <si>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</si>
  <si>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</si>
  <si>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</si>
  <si>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</si>
  <si>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</si>
  <si>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</si>
  <si>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</si>
  <si>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</si>
  <si>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</si>
  <si>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</si>
  <si>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</si>
  <si>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</si>
  <si>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</si>
  <si>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</si>
  <si>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</si>
  <si>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</si>
  <si>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</si>
  <si>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</si>
  <si>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</si>
  <si>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</si>
  <si>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</si>
  <si>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</si>
  <si>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</si>
  <si>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</si>
  <si>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</si>
  <si>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</si>
  <si>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</si>
  <si>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</si>
  <si>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</si>
  <si>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</si>
  <si>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</si>
  <si>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</si>
  <si>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</si>
  <si>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</si>
  <si>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</si>
  <si>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</si>
  <si>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</si>
  <si>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</si>
  <si>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</si>
  <si>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</si>
  <si>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</si>
  <si>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</si>
  <si>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</si>
  <si>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</si>
  <si>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</si>
  <si>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</si>
  <si>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</si>
  <si>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</si>
  <si>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</si>
  <si>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</si>
  <si>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</si>
  <si>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</si>
  <si>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</si>
  <si>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</si>
  <si>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</si>
  <si>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</si>
  <si>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</si>
  <si>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</si>
  <si>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</si>
  <si>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</si>
  <si>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</si>
  <si>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</si>
  <si>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</si>
  <si>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</si>
  <si>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</si>
  <si>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</si>
  <si>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</si>
  <si>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</si>
  <si>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</si>
  <si>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</si>
  <si>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</si>
  <si>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</si>
  <si>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</si>
  <si>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</si>
  <si>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</si>
  <si>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</si>
  <si>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</si>
  <si>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</si>
  <si>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</si>
  <si>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</si>
  <si>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</si>
  <si>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</si>
  <si>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</si>
  <si>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</si>
  <si>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</si>
  <si>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</si>
  <si>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</si>
  <si>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</si>
  <si>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</si>
  <si>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</si>
  <si>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</si>
  <si>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</si>
  <si>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</si>
  <si>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</si>
  <si>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</si>
  <si>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</si>
  <si>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</si>
  <si>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</si>
  <si>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</si>
  <si>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</si>
  <si>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</si>
  <si>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</si>
  <si>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</si>
  <si>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</si>
  <si>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</si>
  <si>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</si>
  <si>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</si>
  <si>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</si>
  <si>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</si>
  <si>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</si>
  <si>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</si>
  <si>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</si>
  <si>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</si>
  <si>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</si>
  <si>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</si>
  <si>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</si>
  <si>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</si>
  <si>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</si>
  <si>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</si>
  <si>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</si>
  <si>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</si>
  <si>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</si>
  <si>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</si>
  <si>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</si>
  <si>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</si>
  <si>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</si>
  <si>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</si>
  <si>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</si>
  <si>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</si>
  <si>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</si>
  <si>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</si>
  <si>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</si>
  <si>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</si>
  <si>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</si>
  <si>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</si>
  <si>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</si>
  <si>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</si>
  <si>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</si>
  <si>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</si>
  <si>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</si>
  <si>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</si>
  <si>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</si>
  <si>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</si>
  <si>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</si>
  <si>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</si>
  <si>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</si>
  <si>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</si>
  <si>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</si>
  <si>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</si>
  <si>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</si>
  <si>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</si>
  <si>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</si>
  <si>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</si>
  <si>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</si>
  <si>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</si>
  <si>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</si>
  <si>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</si>
  <si>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</si>
  <si>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</si>
  <si>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</si>
  <si>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</si>
  <si>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</si>
  <si>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</si>
  <si>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</si>
  <si>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</si>
  <si>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</si>
  <si>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</si>
  <si>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</si>
  <si>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</si>
  <si>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</si>
  <si>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</si>
  <si>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</si>
  <si>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</si>
  <si>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</si>
  <si>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</si>
  <si>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</si>
  <si>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</si>
  <si>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</si>
  <si>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</si>
  <si>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</si>
  <si>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</si>
  <si>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</si>
  <si>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</si>
  <si>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</si>
  <si>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</si>
  <si>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</si>
  <si>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</si>
  <si>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</si>
  <si>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</si>
  <si>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</si>
  <si>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</si>
  <si>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</si>
  <si>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</si>
  <si>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</si>
  <si>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</si>
  <si>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</si>
  <si>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</si>
  <si>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</si>
  <si>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</si>
  <si>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</si>
  <si>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</si>
  <si>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</si>
  <si>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</si>
  <si>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</si>
  <si>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</si>
  <si>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</si>
  <si>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</si>
  <si>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</si>
  <si>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</si>
  <si>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</si>
  <si>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</si>
  <si>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</si>
  <si>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</si>
  <si>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</si>
  <si>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</si>
  <si>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</si>
  <si>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</si>
  <si>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</si>
  <si>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</si>
  <si>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</si>
  <si>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</si>
  <si>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</si>
  <si>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</si>
  <si>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</si>
  <si>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</si>
  <si>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</si>
  <si>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</si>
  <si>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</si>
  <si>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</si>
  <si>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</si>
  <si>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</si>
  <si>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</si>
  <si>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</si>
  <si>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</si>
  <si>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</si>
  <si>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</si>
  <si>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</si>
  <si>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</si>
  <si>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</si>
  <si>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</si>
  <si>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</si>
  <si>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</si>
  <si>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</si>
  <si>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</si>
  <si>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</si>
  <si>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</si>
  <si>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</si>
  <si>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</si>
  <si>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</si>
  <si>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</si>
  <si>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</si>
  <si>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</si>
  <si>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</si>
  <si>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</si>
  <si>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</si>
  <si>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</si>
  <si>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</si>
  <si>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</si>
  <si>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</si>
  <si>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</si>
  <si>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</si>
  <si>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</si>
  <si>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</si>
  <si>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</si>
  <si>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</si>
  <si>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</si>
  <si>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</si>
  <si>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</si>
  <si>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</si>
  <si>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</si>
  <si>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</si>
  <si>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</si>
  <si>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</si>
  <si>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</si>
  <si>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</si>
  <si>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</si>
  <si>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</si>
  <si>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</si>
  <si>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</si>
  <si>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</si>
  <si>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</si>
  <si>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</si>
  <si>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</si>
  <si>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</si>
  <si>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</si>
  <si>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</si>
  <si>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</si>
  <si>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</si>
  <si>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</si>
  <si>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</si>
  <si>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</si>
  <si>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</si>
  <si>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</si>
  <si>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</si>
  <si>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</si>
  <si>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</si>
  <si>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</si>
  <si>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</si>
  <si>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</si>
  <si>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</si>
  <si>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</si>
  <si>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</si>
  <si>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</si>
  <si>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</si>
  <si>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</si>
  <si>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</si>
  <si>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</si>
  <si>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</si>
  <si>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</si>
  <si>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</si>
  <si>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</si>
  <si>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</si>
  <si>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</si>
  <si>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</si>
  <si>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</si>
  <si>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</si>
  <si>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</si>
  <si>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</si>
  <si>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</si>
  <si>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</si>
  <si>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</si>
  <si>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</si>
  <si>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</si>
  <si>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</si>
  <si>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</si>
  <si>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</si>
  <si>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</si>
  <si>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</si>
  <si>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</si>
  <si>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</si>
  <si>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</si>
  <si>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</si>
  <si>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</si>
  <si>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</si>
  <si>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</si>
  <si>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</si>
  <si>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</si>
  <si>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</si>
  <si>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</si>
  <si>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</si>
  <si>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</si>
  <si>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</si>
  <si>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</si>
  <si>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</si>
  <si>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</si>
  <si>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</si>
  <si>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</si>
  <si>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</si>
  <si>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</si>
  <si>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</si>
  <si>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</si>
  <si>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</si>
  <si>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</si>
  <si>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</si>
  <si>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</si>
  <si>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</si>
  <si>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</si>
  <si>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</si>
  <si>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</si>
  <si>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</si>
  <si>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</si>
  <si>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</si>
  <si>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</si>
  <si>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</si>
  <si>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</si>
  <si>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</si>
  <si>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</si>
  <si>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</si>
  <si>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</si>
  <si>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</si>
  <si>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</si>
  <si>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</si>
  <si>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</si>
  <si>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</si>
  <si>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</si>
  <si>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</si>
  <si>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</si>
  <si>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</si>
  <si>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</si>
  <si>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</si>
  <si>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</si>
  <si>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</si>
  <si>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</si>
  <si>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</si>
  <si>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</si>
  <si>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</si>
  <si>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</si>
  <si>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</si>
  <si>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</si>
  <si>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</si>
  <si>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</si>
  <si>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</si>
  <si>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</si>
  <si>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</si>
  <si>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</si>
  <si>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</si>
  <si>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</si>
  <si>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</si>
  <si>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</si>
  <si>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</si>
  <si>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</si>
  <si>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</si>
  <si>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</si>
  <si>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</si>
  <si>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</si>
  <si>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</si>
  <si>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</si>
  <si>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</si>
  <si>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</si>
  <si>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</si>
  <si>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</si>
  <si>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</si>
  <si>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</si>
  <si>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</si>
  <si>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</si>
  <si>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</si>
  <si>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</si>
  <si>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</si>
  <si>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</si>
  <si>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</si>
  <si>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</si>
  <si>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</si>
  <si>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</si>
  <si>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</si>
  <si>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</si>
  <si>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</si>
  <si>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</si>
  <si>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</si>
  <si>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</si>
  <si>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</si>
  <si>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</si>
  <si>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</si>
  <si>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</si>
  <si>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</si>
  <si>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</si>
  <si>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</si>
  <si>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</si>
  <si>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</si>
  <si>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</si>
  <si>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</si>
  <si>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</si>
  <si>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</si>
  <si>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</si>
  <si>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</si>
  <si>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</si>
  <si>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</si>
  <si>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</si>
  <si>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</si>
  <si>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</si>
  <si>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</si>
  <si>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</si>
  <si>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</si>
  <si>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</si>
  <si>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</si>
  <si>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</si>
  <si>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</si>
  <si>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</si>
  <si>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</si>
  <si>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</si>
  <si>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</si>
  <si>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</si>
  <si>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</si>
  <si>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</si>
  <si>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</si>
  <si>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</si>
  <si>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</si>
  <si>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</si>
  <si>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</si>
  <si>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</si>
  <si>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</si>
  <si>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</si>
  <si>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</si>
  <si>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</si>
  <si>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</si>
  <si>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</si>
  <si>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</si>
  <si>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</si>
  <si>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</si>
  <si>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</si>
  <si>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</si>
  <si>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</si>
  <si>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</si>
  <si>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</si>
  <si>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</si>
  <si>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</si>
  <si>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</si>
  <si>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</si>
  <si>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</si>
  <si>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</si>
  <si>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</si>
  <si>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</si>
  <si>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</si>
  <si>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</si>
  <si>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</si>
  <si>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</si>
  <si>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</si>
  <si>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</si>
  <si>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</si>
  <si>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</si>
  <si>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</si>
  <si>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</si>
  <si>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</si>
  <si>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</si>
  <si>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</si>
  <si>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</si>
  <si>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</si>
  <si>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</si>
  <si>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</si>
  <si>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</si>
  <si>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</si>
  <si>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</si>
  <si>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</si>
  <si>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</si>
  <si>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</si>
  <si>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</si>
  <si>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</si>
  <si>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</si>
  <si>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</si>
  <si>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</si>
  <si>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</si>
  <si>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</si>
  <si>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</si>
  <si>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</si>
  <si>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</si>
  <si>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</si>
  <si>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</si>
  <si>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</si>
  <si>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</si>
  <si>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</si>
  <si>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</si>
  <si>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</si>
  <si>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</si>
  <si>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</si>
  <si>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</si>
  <si>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</si>
  <si>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</si>
  <si>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</si>
  <si>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</si>
  <si>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</si>
  <si>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</si>
  <si>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</si>
  <si>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</si>
  <si>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</si>
  <si>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</si>
  <si>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</si>
  <si>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</si>
  <si>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</si>
  <si>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</si>
  <si>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</si>
  <si>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</si>
  <si>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</si>
  <si>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</si>
  <si>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</si>
  <si>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</si>
  <si>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</si>
  <si>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</si>
  <si>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</si>
  <si>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</si>
  <si>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</si>
  <si>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</si>
  <si>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</si>
  <si>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</si>
  <si>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</si>
  <si>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</si>
  <si>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</si>
  <si>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</si>
  <si>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</si>
  <si>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</si>
  <si>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</si>
  <si>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</si>
  <si>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</si>
  <si>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</si>
  <si>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</si>
  <si>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</si>
  <si>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</si>
  <si>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</si>
  <si>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</si>
  <si>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</si>
  <si>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</si>
  <si>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</si>
  <si>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</si>
  <si>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</si>
  <si>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</si>
  <si>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</si>
  <si>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</si>
  <si>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</si>
  <si>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</si>
  <si>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</si>
  <si>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</si>
  <si>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</si>
  <si>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</si>
  <si>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</si>
  <si>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</si>
  <si>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</si>
  <si>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</si>
  <si>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</si>
  <si>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</si>
  <si>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</si>
  <si>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</si>
  <si>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</si>
  <si>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</si>
  <si>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</si>
  <si>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</si>
  <si>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</si>
  <si>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</si>
  <si>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</si>
  <si>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</si>
  <si>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</si>
  <si>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</si>
  <si>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</si>
  <si>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</si>
  <si>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</si>
  <si>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</si>
  <si>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</si>
  <si>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</si>
  <si>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</si>
  <si>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</si>
  <si>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</si>
  <si>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</si>
  <si>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</si>
  <si>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</si>
  <si>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</si>
  <si>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</si>
  <si>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</si>
  <si>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</si>
  <si>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</si>
  <si>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</si>
  <si>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</si>
  <si>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</si>
  <si>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</si>
  <si>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</si>
  <si>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</si>
  <si>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</si>
  <si>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</si>
  <si>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</si>
  <si>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</si>
  <si>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</si>
  <si>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</si>
  <si>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</si>
  <si>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</si>
  <si>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</si>
  <si>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</si>
  <si>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</si>
  <si>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</si>
  <si>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</si>
  <si>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</si>
  <si>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</si>
  <si>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</si>
  <si>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</si>
  <si>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</si>
  <si>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</si>
  <si>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</si>
  <si>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</si>
  <si>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</si>
  <si>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</si>
  <si>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</si>
  <si>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</si>
  <si>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</si>
  <si>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</si>
  <si>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</si>
  <si>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</si>
  <si>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</si>
  <si>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</si>
  <si>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</si>
  <si>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</si>
  <si>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</si>
  <si>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</si>
  <si>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</si>
  <si>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</si>
  <si>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</si>
  <si>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</si>
  <si>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</si>
  <si>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</si>
  <si>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</si>
  <si>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</si>
  <si>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</si>
  <si>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</si>
  <si>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</si>
  <si>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</si>
  <si>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</si>
  <si>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</si>
  <si>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</si>
  <si>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</si>
  <si>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</si>
  <si>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</si>
  <si>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</si>
  <si>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</si>
  <si>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</si>
  <si>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</si>
  <si>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</si>
  <si>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</si>
  <si>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</si>
  <si>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</si>
  <si>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</si>
  <si>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</si>
  <si>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</si>
  <si>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</si>
  <si>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</si>
  <si>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</si>
  <si>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</si>
  <si>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</si>
  <si>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</si>
  <si>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</si>
  <si>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</si>
  <si>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</si>
  <si>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</si>
  <si>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</si>
  <si>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</si>
  <si>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</si>
  <si>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</si>
  <si>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</si>
  <si>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</si>
  <si>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</si>
  <si>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</si>
  <si>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</si>
  <si>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</si>
  <si>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</si>
  <si>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</si>
  <si>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</si>
  <si>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</si>
  <si>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</si>
  <si>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</si>
  <si>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</si>
  <si>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</si>
  <si>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</si>
  <si>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</si>
  <si>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</si>
  <si>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</si>
  <si>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</si>
  <si>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</si>
  <si>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</si>
  <si>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</si>
  <si>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</si>
  <si>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</si>
  <si>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</si>
  <si>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</si>
  <si>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</si>
  <si>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</si>
  <si>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</si>
  <si>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</si>
  <si>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</si>
  <si>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</si>
  <si>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</si>
  <si>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</si>
  <si>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</si>
  <si>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</si>
  <si>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</si>
  <si>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</si>
  <si>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</si>
  <si>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</si>
  <si>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</si>
  <si>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</si>
  <si>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</si>
  <si>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</si>
  <si>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</si>
  <si>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</si>
  <si>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</si>
  <si>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</si>
  <si>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</si>
  <si>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</si>
  <si>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</si>
  <si>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</si>
  <si>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</si>
  <si>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</si>
  <si>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</si>
  <si>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</si>
  <si>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</si>
  <si>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</si>
  <si>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</si>
  <si>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</si>
  <si>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</si>
  <si>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</si>
  <si>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</si>
  <si>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</si>
  <si>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</si>
  <si>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</si>
  <si>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</si>
  <si>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</si>
  <si>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</si>
  <si>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</si>
  <si>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</si>
  <si>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</si>
  <si>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</si>
  <si>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</si>
  <si>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</si>
  <si>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</si>
  <si>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</si>
  <si>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</si>
  <si>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</si>
  <si>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</si>
  <si>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</si>
  <si>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</si>
  <si>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</si>
  <si>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</si>
  <si>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</si>
  <si>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</si>
  <si>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</si>
  <si>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</si>
  <si>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</si>
  <si>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</si>
  <si>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</si>
  <si>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</si>
  <si>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</si>
  <si>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</si>
  <si>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</si>
  <si>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</si>
  <si>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</si>
  <si>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</si>
  <si>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</si>
  <si>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</si>
  <si>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</si>
  <si>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</si>
  <si>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</si>
  <si>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</si>
  <si>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</si>
  <si>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</si>
  <si>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</si>
  <si>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</si>
  <si>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</si>
  <si>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</si>
  <si>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</si>
  <si>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</si>
  <si>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</si>
  <si>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</si>
  <si>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</si>
  <si>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</si>
  <si>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</si>
  <si>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</si>
  <si>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</si>
  <si>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</si>
  <si>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</si>
  <si>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</si>
  <si>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</si>
  <si>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</si>
  <si>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</si>
  <si>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</si>
  <si>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</si>
  <si>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</si>
  <si>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</si>
  <si>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</si>
  <si>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</si>
  <si>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</si>
  <si>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</si>
  <si>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</si>
  <si>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</si>
  <si>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</si>
  <si>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</si>
  <si>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</si>
  <si>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</si>
  <si>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</si>
  <si>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</si>
  <si>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</si>
  <si>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</si>
  <si>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</si>
  <si>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</si>
  <si>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</si>
  <si>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</si>
  <si>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</si>
  <si>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</si>
  <si>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</si>
  <si>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</si>
  <si>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</si>
  <si>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</si>
  <si>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</si>
  <si>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</si>
  <si>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</si>
  <si>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</si>
  <si>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</si>
  <si>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</si>
  <si>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</si>
  <si>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</si>
  <si>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</si>
  <si>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</si>
  <si>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</si>
  <si>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</si>
  <si>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</si>
  <si>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</si>
  <si>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</si>
  <si>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</si>
  <si>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</si>
  <si>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</si>
  <si>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</si>
  <si>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</si>
  <si>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</si>
  <si>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</si>
  <si>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</si>
  <si>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</si>
  <si>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</si>
  <si>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</si>
  <si>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</si>
  <si>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</si>
  <si>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</si>
  <si>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</si>
  <si>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</si>
  <si>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</si>
  <si>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</si>
  <si>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</si>
  <si>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</si>
  <si>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</si>
  <si>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</si>
  <si>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</si>
  <si>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</si>
  <si>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</si>
  <si>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</si>
  <si>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</si>
  <si>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</si>
  <si>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</si>
  <si>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</si>
  <si>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</si>
  <si>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</si>
  <si>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</si>
  <si>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</si>
  <si>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</si>
  <si>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</si>
  <si>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</si>
  <si>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</si>
  <si>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</si>
  <si>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</si>
  <si>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</si>
  <si>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</si>
  <si>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</si>
  <si>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</si>
  <si>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</si>
  <si>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</si>
  <si>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</si>
  <si>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</si>
  <si>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</si>
  <si>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</si>
  <si>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</si>
  <si>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</si>
  <si>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</si>
  <si>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</si>
  <si>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</si>
  <si>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</si>
  <si>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</si>
  <si>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</si>
  <si>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</si>
  <si>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</si>
  <si>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</si>
  <si>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</si>
  <si>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</si>
  <si>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</si>
  <si>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</si>
  <si>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</si>
  <si>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</si>
  <si>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</si>
  <si>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</si>
  <si>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</si>
  <si>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</si>
  <si>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</si>
  <si>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</si>
  <si>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</si>
  <si>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</si>
  <si>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</si>
  <si>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</si>
  <si>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</si>
  <si>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</si>
  <si>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</si>
  <si>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</si>
  <si>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</si>
  <si>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</si>
  <si>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</si>
  <si>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</si>
  <si>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</si>
  <si>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</si>
  <si>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</si>
  <si>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</si>
  <si>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</si>
  <si>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</si>
  <si>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</si>
  <si>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</si>
  <si>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</si>
  <si>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</si>
  <si>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</si>
  <si>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</si>
  <si>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</si>
  <si>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</si>
  <si>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</si>
  <si>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</si>
  <si>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Giáo dục quốc phòng  An ninh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</si>
  <si>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</si>
  <si>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</si>
  <si>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</si>
  <si>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</si>
  <si>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</si>
  <si>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</si>
  <si>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</si>
  <si>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</si>
  <si>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</si>
  <si>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</si>
  <si>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</si>
  <si>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</si>
  <si>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</si>
  <si>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</si>
  <si>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</si>
  <si>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</si>
  <si>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</si>
  <si>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</si>
  <si>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</si>
  <si>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</si>
  <si>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</si>
  <si>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</si>
  <si>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</si>
  <si>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</si>
  <si>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</si>
  <si>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</si>
  <si>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</si>
  <si>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</si>
  <si>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</si>
  <si>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</si>
  <si>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</si>
  <si>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</si>
  <si>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</si>
  <si>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</si>
  <si>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</si>
  <si>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</si>
  <si>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</si>
  <si>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</si>
  <si>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</si>
  <si>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</si>
  <si>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</si>
  <si>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</si>
  <si>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</si>
  <si>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</si>
  <si>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</si>
  <si>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</si>
  <si>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</si>
  <si>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</si>
  <si>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</si>
  <si>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</si>
  <si>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</si>
  <si>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</si>
  <si>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</si>
  <si>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</si>
  <si>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</si>
  <si>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</si>
  <si>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</si>
  <si>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</si>
  <si>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</si>
  <si>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</si>
  <si>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</si>
  <si>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</si>
  <si>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</si>
  <si>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</si>
  <si>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</si>
  <si>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</si>
  <si>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</si>
  <si>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</si>
  <si>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</si>
  <si>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</si>
  <si>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</si>
  <si>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</si>
  <si>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</si>
  <si>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</si>
  <si>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</si>
  <si>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</si>
  <si>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</si>
  <si>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</si>
  <si>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</si>
  <si>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</si>
  <si>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</si>
  <si>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</si>
  <si>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</si>
  <si>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</si>
  <si>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</si>
  <si>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</si>
  <si>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</si>
  <si>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</si>
  <si>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</si>
  <si>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</si>
  <si>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</si>
  <si>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</si>
  <si>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</si>
  <si>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</si>
  <si>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</si>
  <si>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</si>
  <si>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</si>
  <si>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</si>
  <si>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</si>
  <si>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</si>
  <si>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</si>
  <si>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</si>
  <si>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</si>
  <si>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</si>
  <si>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</si>
  <si>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</si>
  <si>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</si>
  <si>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</si>
  <si>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</si>
  <si>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</si>
  <si>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</si>
  <si>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</si>
  <si>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</si>
  <si>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</si>
  <si>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</si>
  <si>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</si>
  <si>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</si>
  <si>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</si>
  <si>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</si>
  <si>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</si>
  <si>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</si>
  <si>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</si>
  <si>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</si>
  <si>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</si>
  <si>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</si>
  <si>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</si>
  <si>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</si>
  <si>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</si>
  <si>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</si>
  <si>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</si>
  <si>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</si>
  <si>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</si>
  <si>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</si>
  <si>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</si>
  <si>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</si>
  <si>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</si>
  <si>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</si>
  <si>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</si>
  <si>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</si>
  <si>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</si>
  <si>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</si>
  <si>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</si>
  <si>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</si>
  <si>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</si>
  <si>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</si>
  <si>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</si>
  <si>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</si>
  <si>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</si>
  <si>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</si>
  <si>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</si>
  <si>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</si>
  <si>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</si>
  <si>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</si>
  <si>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</si>
  <si>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</si>
  <si>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</si>
  <si>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</si>
  <si>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</si>
  <si>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</si>
  <si>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</si>
  <si>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</si>
  <si>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</si>
  <si>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</si>
  <si>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</si>
  <si>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</si>
  <si>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</si>
  <si>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</si>
  <si>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</si>
  <si>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</si>
  <si>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</si>
  <si>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</si>
  <si>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</si>
  <si>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</si>
  <si>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</si>
  <si>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</si>
  <si>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</si>
  <si>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</si>
  <si>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</si>
  <si>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</si>
  <si>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</si>
  <si>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</si>
  <si>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</si>
  <si>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</si>
  <si>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</si>
  <si>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</si>
  <si>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</si>
  <si>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</si>
  <si>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</si>
  <si>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</si>
  <si>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</si>
  <si>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</si>
  <si>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</si>
  <si>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</si>
  <si>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</si>
  <si>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</si>
  <si>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</si>
  <si>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</si>
  <si>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</si>
  <si>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</si>
  <si>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</si>
  <si>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</si>
  <si>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</si>
  <si>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</si>
  <si>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</si>
  <si>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</si>
  <si>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</si>
  <si>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</si>
  <si>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</si>
  <si>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</si>
  <si>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</si>
  <si>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</si>
  <si>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</si>
  <si>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</si>
  <si>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</si>
  <si>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</si>
  <si>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</si>
  <si>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</si>
  <si>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</si>
  <si>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</si>
  <si>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</si>
  <si>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</si>
  <si>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</si>
  <si>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</si>
  <si>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</si>
  <si>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</si>
  <si>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</si>
  <si>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</si>
  <si>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</si>
  <si>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</si>
  <si>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</si>
  <si>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</si>
  <si>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</si>
  <si>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</si>
  <si>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</si>
  <si>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</si>
  <si>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</si>
  <si>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</si>
  <si>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</si>
  <si>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</si>
  <si>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</si>
  <si>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</si>
  <si>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</si>
  <si>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</si>
  <si>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</si>
  <si>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</si>
  <si>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</si>
  <si>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</si>
  <si>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</si>
  <si>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</si>
  <si>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</si>
  <si>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</si>
  <si>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</si>
  <si>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</si>
  <si>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</si>
  <si>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</si>
  <si>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</si>
  <si>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</si>
  <si>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</si>
  <si>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</si>
  <si>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</si>
  <si>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</si>
  <si>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</si>
  <si>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</si>
  <si>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</si>
  <si>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</si>
  <si>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</si>
  <si>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</si>
  <si>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</si>
  <si>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</si>
  <si>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</si>
  <si>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</si>
  <si>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</si>
  <si>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</si>
  <si>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</si>
  <si>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</si>
  <si>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</si>
  <si>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</si>
  <si>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</si>
  <si>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</si>
  <si>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</si>
  <si>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</si>
  <si>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</si>
  <si>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</si>
  <si>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</si>
  <si>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</si>
  <si>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</si>
  <si>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</si>
  <si>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</si>
  <si>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</si>
  <si>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</si>
  <si>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</si>
  <si>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</si>
  <si>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</si>
  <si>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</si>
  <si>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</si>
  <si>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</si>
  <si>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</si>
  <si>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</si>
  <si>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</si>
  <si>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</si>
  <si>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</si>
  <si>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</si>
  <si>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</si>
  <si>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</si>
  <si>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</si>
  <si>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</si>
  <si>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</si>
  <si>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</si>
  <si>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</si>
  <si>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</si>
  <si>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</si>
  <si>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</si>
  <si>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</si>
  <si>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</si>
  <si>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</si>
  <si>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</si>
  <si>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</si>
  <si>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</si>
  <si>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</si>
  <si>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</si>
  <si>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</si>
  <si>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</si>
  <si>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</si>
  <si>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</si>
  <si>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</si>
  <si>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</si>
  <si>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</si>
  <si>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</si>
  <si>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</si>
  <si>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</si>
  <si>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</si>
  <si>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</si>
  <si>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</si>
  <si>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</si>
  <si>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</si>
  <si>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</si>
  <si>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</si>
  <si>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</si>
  <si>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</si>
  <si>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</si>
  <si>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</si>
  <si>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</si>
  <si>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</si>
  <si>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</si>
  <si>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</si>
  <si>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</si>
  <si>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</si>
  <si>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</si>
  <si>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</si>
  <si>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</si>
  <si>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</si>
  <si>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</si>
  <si>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</si>
  <si>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</si>
  <si>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</si>
  <si>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</si>
  <si>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</si>
  <si>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</si>
  <si>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</si>
  <si>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</si>
  <si>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</si>
  <si>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</si>
  <si>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</si>
  <si>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</si>
  <si>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</si>
  <si>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</si>
  <si>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</si>
  <si>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</si>
  <si>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</si>
  <si>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</si>
  <si>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</si>
  <si>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</si>
  <si>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</si>
  <si>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</si>
  <si>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</si>
  <si>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</si>
  <si>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</si>
  <si>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</si>
  <si>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</si>
  <si>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</si>
  <si>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</si>
  <si>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</si>
  <si>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</si>
  <si>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</si>
  <si>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</si>
  <si>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</si>
  <si>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</si>
  <si>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</si>
  <si>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</si>
  <si>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</si>
  <si>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</si>
  <si>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</si>
  <si>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</si>
  <si>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</si>
  <si>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</si>
  <si>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</si>
  <si>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</si>
  <si>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</si>
  <si>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</si>
  <si>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</si>
  <si>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</si>
  <si>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</si>
  <si>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</si>
  <si>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</si>
  <si>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</si>
  <si>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</si>
  <si>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</si>
  <si>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</si>
  <si>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</si>
  <si>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</si>
  <si>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</si>
  <si>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</si>
  <si>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</si>
  <si>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</si>
  <si>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</si>
  <si>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</si>
  <si>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</si>
  <si>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</si>
  <si>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</si>
  <si>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</si>
  <si>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</si>
  <si>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</si>
  <si>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</si>
  <si>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</si>
  <si>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</si>
  <si>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</si>
  <si>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</si>
  <si>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</si>
  <si>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</si>
  <si>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</si>
  <si>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</si>
  <si>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</si>
  <si>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</si>
  <si>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</si>
  <si>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</si>
  <si>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</si>
  <si>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</si>
  <si>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</si>
  <si>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</si>
  <si>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</si>
  <si>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</si>
  <si>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</si>
  <si>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</si>
  <si>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</si>
  <si>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</si>
  <si>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</si>
  <si>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</si>
  <si>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</si>
  <si>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</si>
  <si>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</si>
  <si>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</si>
  <si>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</si>
  <si>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</si>
  <si>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</si>
  <si>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</si>
  <si>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</si>
  <si>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</si>
  <si>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</si>
  <si>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</si>
  <si>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</si>
  <si>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</si>
  <si>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</si>
  <si>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</si>
  <si>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</si>
  <si>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</si>
  <si>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</si>
  <si>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</si>
  <si>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</si>
  <si>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</si>
  <si>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</si>
  <si>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</si>
  <si>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</si>
  <si>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</si>
  <si>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</si>
  <si>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</si>
  <si>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</si>
  <si>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</si>
  <si>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</si>
  <si>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</si>
  <si>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</si>
  <si>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</si>
  <si>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</si>
  <si>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</si>
  <si>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</si>
  <si>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</si>
  <si>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</si>
  <si>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</si>
  <si>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</si>
  <si>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</si>
  <si>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</si>
  <si>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</si>
  <si>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</si>
  <si>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</si>
  <si>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</si>
  <si>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</si>
  <si>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</si>
  <si>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</si>
  <si>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</si>
  <si>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</si>
  <si>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</si>
  <si>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</si>
  <si>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</si>
  <si>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</si>
  <si>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</si>
  <si>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</si>
  <si>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</si>
  <si>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</si>
  <si>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</si>
  <si>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</si>
  <si>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</si>
  <si>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</si>
  <si>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</si>
  <si>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</si>
  <si>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</si>
  <si>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</si>
  <si>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</si>
  <si>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</si>
  <si>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</si>
  <si>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</si>
  <si>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</si>
  <si>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</si>
  <si>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</si>
  <si>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</si>
  <si>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</si>
  <si>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</si>
  <si>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</si>
  <si>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</si>
  <si>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</si>
  <si>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</si>
  <si>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</si>
  <si>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</si>
  <si>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</si>
  <si>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</si>
  <si>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</si>
  <si>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</si>
  <si>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</si>
  <si>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</si>
  <si>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</si>
  <si>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</si>
  <si>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</si>
  <si>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</si>
  <si>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</si>
  <si>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</si>
  <si>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</si>
  <si>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</si>
  <si>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</si>
  <si>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</si>
  <si>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</si>
  <si>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</si>
  <si>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</si>
  <si>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</si>
  <si>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</si>
  <si>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</si>
  <si>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</si>
  <si>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</si>
  <si>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</si>
  <si>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</si>
  <si>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</si>
  <si>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</si>
  <si>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</si>
  <si>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</si>
  <si>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</si>
  <si>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</si>
  <si>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</si>
  <si>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</si>
  <si>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</si>
  <si>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</si>
  <si>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</si>
  <si>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</si>
  <si>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</si>
  <si>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</si>
  <si>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</si>
  <si>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</si>
  <si>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</si>
  <si>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</si>
  <si>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</si>
  <si>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</si>
  <si>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</si>
  <si>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</si>
  <si>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</si>
  <si>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</si>
  <si>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</si>
  <si>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</si>
  <si>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</si>
  <si>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</si>
  <si>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</si>
  <si>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</si>
  <si>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</si>
  <si>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</si>
  <si>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</si>
  <si>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</si>
  <si>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</si>
  <si>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</si>
  <si>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</si>
  <si>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</si>
  <si>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</si>
  <si>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</si>
  <si>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</si>
  <si>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</si>
  <si>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</si>
  <si>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</si>
  <si>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</si>
  <si>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</si>
  <si>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</si>
  <si>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</si>
  <si>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</si>
  <si>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</si>
  <si>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</si>
  <si>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</si>
  <si>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</si>
  <si>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</si>
  <si>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</si>
  <si>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</si>
  <si>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</si>
  <si>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</si>
  <si>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</si>
  <si>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</si>
  <si>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</si>
  <si>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</si>
  <si>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</si>
  <si>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</si>
  <si>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</si>
  <si>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</si>
  <si>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</si>
  <si>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</si>
  <si>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</si>
  <si>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</si>
  <si>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</si>
  <si>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</si>
  <si>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</si>
  <si>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</si>
  <si>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</si>
  <si>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</si>
  <si>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</si>
  <si>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</si>
  <si>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</si>
  <si>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</si>
  <si>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</si>
  <si>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</si>
  <si>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</si>
  <si>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</si>
  <si>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</si>
  <si>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</si>
  <si>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</si>
  <si>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</si>
  <si>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</si>
  <si>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</si>
  <si>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</si>
  <si>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</si>
  <si>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</si>
  <si>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</si>
  <si>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</si>
  <si>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</si>
  <si>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</si>
  <si>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</si>
  <si>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</si>
  <si>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</si>
  <si>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</si>
  <si>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</si>
  <si>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</si>
  <si>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</si>
  <si>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</si>
  <si>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</si>
  <si>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</si>
  <si>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</si>
  <si>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</si>
  <si>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</si>
  <si>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</si>
  <si>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</si>
  <si>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</si>
  <si>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</si>
  <si>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</si>
  <si>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</si>
  <si>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</si>
  <si>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</si>
  <si>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</si>
  <si>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</si>
  <si>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</si>
  <si>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</si>
  <si>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</si>
  <si>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</si>
  <si>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</si>
  <si>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</si>
  <si>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</si>
  <si>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</si>
  <si>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</si>
  <si>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</si>
  <si>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</si>
  <si>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</si>
  <si>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</si>
  <si>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</si>
  <si>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</si>
  <si>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</si>
  <si>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</si>
  <si>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</si>
  <si>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</si>
  <si>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</si>
  <si>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</si>
  <si>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</si>
  <si>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</si>
  <si>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</si>
  <si>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</si>
  <si>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</si>
  <si>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</si>
  <si>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</si>
  <si>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</si>
  <si>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</si>
  <si>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</si>
  <si>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</si>
  <si>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</si>
  <si>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</si>
  <si>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</si>
  <si>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</si>
  <si>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</si>
  <si>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</si>
  <si>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</si>
  <si>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</si>
  <si>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</si>
  <si>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</si>
  <si>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</si>
  <si>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</si>
  <si>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</si>
  <si>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</si>
  <si>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</si>
  <si>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</si>
  <si>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</si>
  <si>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</si>
  <si>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</si>
  <si>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</si>
  <si>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</si>
  <si>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</si>
  <si>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</si>
  <si>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</si>
  <si>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</si>
  <si>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</si>
  <si>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</si>
  <si>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</si>
  <si>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</si>
  <si>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</si>
  <si>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</si>
  <si>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</si>
  <si>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</si>
  <si>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</si>
  <si>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</si>
  <si>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</si>
  <si>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</si>
  <si>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</si>
  <si>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</si>
  <si>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</si>
  <si>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</si>
  <si>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</si>
  <si>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</si>
  <si>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</si>
  <si>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</si>
  <si>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</si>
  <si>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</si>
  <si>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</si>
  <si>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</si>
  <si>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</si>
  <si>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</si>
  <si>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</si>
  <si>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</si>
  <si>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</si>
  <si>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</si>
  <si>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</si>
  <si>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</si>
  <si>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</si>
  <si>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</si>
  <si>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</si>
  <si>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</si>
  <si>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</si>
  <si>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</si>
  <si>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</si>
  <si>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</si>
  <si>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</si>
  <si>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</si>
  <si>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</si>
  <si>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</si>
  <si>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</si>
  <si>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</si>
  <si>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</si>
  <si>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</si>
  <si>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</si>
  <si>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</si>
  <si>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</si>
  <si>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</si>
  <si>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</si>
  <si>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</si>
  <si>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</si>
  <si>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</si>
  <si>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</si>
  <si>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</si>
  <si>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</si>
  <si>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</si>
  <si>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</si>
  <si>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</si>
  <si>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</si>
  <si>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</si>
  <si>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</si>
  <si>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</si>
  <si>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</si>
  <si>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</si>
  <si>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</si>
  <si>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</si>
  <si>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</si>
  <si>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</si>
  <si>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</si>
  <si>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</si>
  <si>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</si>
  <si>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</si>
  <si>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</si>
  <si>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</si>
  <si>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</si>
  <si>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</si>
  <si>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</si>
  <si>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</si>
  <si>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</si>
  <si>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</si>
  <si>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</si>
  <si>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</si>
  <si>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</si>
  <si>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</si>
  <si>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</si>
  <si>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</si>
  <si>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</si>
  <si>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</si>
  <si>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</si>
  <si>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</si>
  <si>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</si>
  <si>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</si>
  <si>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</si>
  <si>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</si>
  <si>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</si>
  <si>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</si>
  <si>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</si>
  <si>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</si>
  <si>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</si>
  <si>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</si>
  <si>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</si>
  <si>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</si>
  <si>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</si>
  <si>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</si>
  <si>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</si>
  <si>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</si>
  <si>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</si>
  <si>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</si>
  <si>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</si>
  <si>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</si>
  <si>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</si>
  <si>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</si>
  <si>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</si>
  <si>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</si>
  <si>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</si>
  <si>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</si>
  <si>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</si>
  <si>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</si>
  <si>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</si>
  <si>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</si>
  <si>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</si>
  <si>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</si>
  <si>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</si>
  <si>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</si>
  <si>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</si>
  <si>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</si>
  <si>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</si>
  <si>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</si>
  <si>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</si>
  <si>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</si>
  <si>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</si>
  <si>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</si>
  <si>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</si>
  <si>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</si>
  <si>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</si>
  <si>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</si>
  <si>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</si>
  <si>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</si>
  <si>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</si>
  <si>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</si>
  <si>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</si>
  <si>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</si>
  <si>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</si>
  <si>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</si>
  <si>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</si>
  <si>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</si>
  <si>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</si>
  <si>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</si>
  <si>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</si>
  <si>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</si>
  <si>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</si>
  <si>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</si>
  <si>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</si>
  <si>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</si>
  <si>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</si>
  <si>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</si>
  <si>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</si>
  <si>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</si>
  <si>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</si>
  <si>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</si>
  <si>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</si>
  <si>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</si>
  <si>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</si>
  <si>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</si>
  <si>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</si>
  <si>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</si>
  <si>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</si>
  <si>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</si>
  <si>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</si>
  <si>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</si>
  <si>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</si>
  <si>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</si>
  <si>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</si>
  <si>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</si>
  <si>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</si>
  <si>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</si>
  <si>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</si>
  <si>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</si>
  <si>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</si>
  <si>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</si>
  <si>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</si>
  <si>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</si>
  <si>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</si>
  <si>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</si>
  <si>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</si>
  <si>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</si>
  <si>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</si>
  <si>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</si>
  <si>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</si>
  <si>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</si>
  <si>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</si>
  <si>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</si>
  <si>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</si>
  <si>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</si>
  <si>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</si>
  <si>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</si>
  <si>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</si>
  <si>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</si>
  <si>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</si>
  <si>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</si>
  <si>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</si>
  <si>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</si>
  <si>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</si>
  <si>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</si>
  <si>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</si>
  <si>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</si>
  <si>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</si>
  <si>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</si>
  <si>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</si>
  <si>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</si>
  <si>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</si>
  <si>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</si>
  <si>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</si>
  <si>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</si>
  <si>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</si>
  <si>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</si>
  <si>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</si>
  <si>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</si>
  <si>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</si>
  <si>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</si>
  <si>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</si>
  <si>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</si>
  <si>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</si>
  <si>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</si>
  <si>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</si>
  <si>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</si>
  <si>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</si>
  <si>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</si>
  <si>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</si>
  <si>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</si>
  <si>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</si>
  <si>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</si>
  <si>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</si>
  <si>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</si>
  <si>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</si>
  <si>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</si>
  <si>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</si>
  <si>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</si>
  <si>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</si>
  <si>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</si>
  <si>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</si>
  <si>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</si>
  <si>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</si>
  <si>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</si>
  <si>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</si>
  <si>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</si>
  <si>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</si>
  <si>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</si>
  <si>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</si>
  <si>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</si>
  <si>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</si>
  <si>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</si>
  <si>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</si>
  <si>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</si>
  <si>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</si>
  <si>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</si>
  <si>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</si>
  <si>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</si>
  <si>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</si>
  <si>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</si>
  <si>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</si>
  <si>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</si>
  <si>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</si>
  <si>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</si>
  <si>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</si>
  <si>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</si>
  <si>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</si>
  <si>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</si>
  <si>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</si>
  <si>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</si>
  <si>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</si>
  <si>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</si>
  <si>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</si>
  <si>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</si>
  <si>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</si>
  <si>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</si>
  <si>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</si>
  <si>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</si>
  <si>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</si>
  <si>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</si>
  <si>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</si>
  <si>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</si>
  <si>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</si>
  <si>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</si>
  <si>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</si>
  <si>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</si>
  <si>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</si>
  <si>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</si>
  <si>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</si>
  <si>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</si>
  <si>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 xml:space="preserve"> An toàn vệ sinh môi trường</t>
  </si>
  <si>
    <t xml:space="preserve"> Kĩ năng làm việc nhóm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</si>
  <si>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</si>
  <si>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</si>
  <si>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</si>
  <si>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</si>
  <si>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</si>
  <si>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</si>
  <si>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</si>
  <si>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</si>
  <si>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</si>
  <si>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</si>
  <si>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</si>
  <si>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</si>
  <si>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</si>
  <si>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</si>
  <si>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</si>
  <si>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</si>
  <si>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 xml:space="preserve"> Đồ họa ứng dụng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</si>
  <si>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</si>
  <si>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</si>
  <si>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</si>
  <si>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</si>
  <si>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</si>
  <si>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</si>
  <si>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</si>
  <si>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</si>
  <si>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</si>
  <si>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</si>
  <si>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</si>
  <si>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</si>
  <si>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</si>
  <si>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</si>
  <si>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</si>
  <si>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</si>
  <si>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</si>
  <si>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</si>
  <si>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</si>
  <si>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</si>
  <si>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</si>
  <si>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</si>
  <si>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</si>
  <si>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</si>
  <si>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</si>
  <si>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</si>
  <si>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</si>
  <si>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</si>
  <si>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</si>
  <si>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</si>
  <si>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</si>
  <si>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</si>
  <si>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</si>
  <si>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</si>
  <si>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</si>
  <si>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</si>
  <si>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</si>
  <si>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</si>
  <si>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</si>
  <si>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</si>
  <si>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</si>
  <si>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</si>
  <si>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</si>
  <si>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</si>
  <si>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</si>
  <si>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</si>
  <si>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</si>
  <si>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</si>
  <si>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</si>
  <si>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</si>
  <si>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</si>
  <si>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</si>
  <si>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</si>
  <si>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</si>
  <si>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</si>
  <si>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</si>
  <si>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</si>
  <si>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</si>
  <si>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</si>
  <si>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</si>
  <si>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</si>
  <si>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</si>
  <si>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</si>
  <si>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</si>
  <si>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 xml:space="preserve"> Kinh tế chính trị</t>
  </si>
  <si>
    <t xml:space="preserve"> Luật kinh tế</t>
  </si>
  <si>
    <t xml:space="preserve"> Kế toán tài chính 1</t>
  </si>
  <si>
    <t xml:space="preserve"> Kế toán tài chính 2</t>
  </si>
  <si>
    <t xml:space="preserve"> Kế toán tài chính 3</t>
  </si>
  <si>
    <t xml:space="preserve"> Kế toán HCSN</t>
  </si>
  <si>
    <t xml:space="preserve"> Tin học ứng dụng kế toán 1</t>
  </si>
  <si>
    <t xml:space="preserve"> Tin học ứng dụng kế toán 2</t>
  </si>
  <si>
    <t xml:space="preserve"> Kế toán thương mại dịch vụ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</si>
  <si>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</si>
  <si>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</si>
  <si>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</si>
  <si>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</si>
  <si>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</si>
  <si>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</si>
  <si>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</si>
  <si>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</si>
  <si>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</si>
  <si>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</si>
  <si>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</si>
  <si>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</si>
  <si>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</si>
  <si>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</si>
  <si>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</si>
  <si>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</si>
  <si>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</si>
  <si>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</si>
  <si>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</si>
  <si>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</si>
  <si>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</si>
  <si>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</si>
  <si>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</si>
  <si>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</si>
  <si>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</si>
  <si>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</si>
  <si>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</si>
  <si>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</si>
  <si>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</si>
  <si>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</si>
  <si>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</si>
  <si>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</si>
  <si>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</si>
  <si>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</si>
  <si>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</si>
  <si>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</si>
  <si>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</si>
  <si>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</si>
  <si>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</si>
  <si>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</si>
  <si>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</si>
  <si>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</si>
  <si>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</si>
  <si>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</si>
  <si>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</si>
  <si>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</si>
  <si>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</si>
  <si>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</si>
  <si>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</si>
  <si>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</si>
  <si>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</si>
  <si>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</si>
  <si>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</si>
  <si>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</si>
  <si>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</si>
  <si>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</si>
  <si>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</si>
  <si>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</si>
  <si>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</si>
  <si>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</si>
  <si>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</si>
  <si>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</si>
  <si>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</si>
  <si>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</si>
  <si>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</si>
  <si>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</si>
  <si>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</si>
  <si>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</si>
  <si>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</si>
  <si>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</si>
  <si>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</si>
  <si>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</si>
  <si>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</si>
  <si>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</si>
  <si>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</si>
  <si>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</si>
  <si>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</si>
  <si>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</si>
  <si>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</si>
  <si>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</si>
  <si>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</si>
  <si>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</si>
  <si>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</si>
  <si>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</si>
  <si>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</si>
  <si>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</si>
  <si>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</si>
  <si>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</si>
  <si>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</si>
  <si>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</si>
  <si>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</si>
  <si>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</si>
  <si>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</si>
  <si>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</si>
  <si>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</si>
  <si>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</si>
  <si>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</si>
  <si>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</si>
  <si>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</si>
  <si>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</si>
  <si>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</si>
  <si>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</si>
  <si>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</si>
  <si>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</si>
  <si>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</si>
  <si>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</si>
  <si>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</si>
  <si>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</si>
  <si>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</si>
  <si>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</si>
  <si>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</si>
  <si>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</si>
  <si>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</si>
  <si>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</si>
  <si>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</si>
  <si>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</si>
  <si>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</si>
  <si>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</si>
  <si>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</si>
  <si>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</si>
  <si>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Học văn hóa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</si>
  <si>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</si>
  <si>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</si>
  <si>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</si>
  <si>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</si>
  <si>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</si>
  <si>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</si>
  <si>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</si>
  <si>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</si>
  <si>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</si>
  <si>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</si>
  <si>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</si>
  <si>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</si>
  <si>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</si>
  <si>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</si>
  <si>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</si>
  <si>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</si>
  <si>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</si>
  <si>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</si>
  <si>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</si>
  <si>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</si>
  <si>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</si>
  <si>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</si>
  <si>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</si>
  <si>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</si>
  <si>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</si>
  <si>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</si>
  <si>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</si>
  <si>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</si>
  <si>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</si>
  <si>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</si>
  <si>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</si>
  <si>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</si>
  <si>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</si>
  <si>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</si>
  <si>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</si>
  <si>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</si>
  <si>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</si>
  <si>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</si>
  <si>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</si>
  <si>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</si>
  <si>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</si>
  <si>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</si>
  <si>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</si>
  <si>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</si>
  <si>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</si>
  <si>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</si>
  <si>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</si>
  <si>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</si>
  <si>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</si>
  <si>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</si>
  <si>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</si>
  <si>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</si>
  <si>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</si>
  <si>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</si>
  <si>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</si>
  <si>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</si>
  <si>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</si>
  <si>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</si>
  <si>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</si>
  <si>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</si>
  <si>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</si>
  <si>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</si>
  <si>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</si>
  <si>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</si>
  <si>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</si>
  <si>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 xml:space="preserve">Trang bị điện </t>
  </si>
  <si>
    <t>P_05</t>
  </si>
  <si>
    <t>MĐ</t>
  </si>
  <si>
    <t xml:space="preserve">TRƯỜNG CAO ĐẲNG
CƠ ĐIỆN XÂY DỰNG VIỆT XÔ 
</t>
  </si>
  <si>
    <t>KHOA ĐIỆNĐIỆN TĐH</t>
  </si>
  <si>
    <t>Ngoại ngữ(Anh văn)</t>
  </si>
  <si>
    <t>Bảo dưỡng và sửa chữa hệ thống Điều hòa không khí trênô tô</t>
  </si>
  <si>
    <t xml:space="preserve">Bảo dưỡng và sửa chữa hộp số tựđộng ô tô </t>
  </si>
  <si>
    <t>Phay, bàomặt phẳng</t>
  </si>
  <si>
    <t xml:space="preserve">Tính toán kết cấu hàn </t>
  </si>
  <si>
    <t>Lập hồ sơ và nộphồ sơ vào lưu trữ cơ quan</t>
  </si>
  <si>
    <t>Soạn thảo văn bản1</t>
  </si>
  <si>
    <t>Soạn thảo văn bản2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</si>
  <si>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</si>
  <si>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</si>
  <si>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</si>
  <si>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</si>
  <si>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</si>
  <si>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</si>
  <si>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</si>
  <si>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</si>
  <si>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</si>
  <si>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</si>
  <si>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</si>
  <si>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</si>
  <si>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</si>
  <si>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</si>
  <si>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</si>
  <si>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</si>
  <si>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</si>
  <si>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</si>
  <si>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</si>
  <si>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</si>
  <si>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</si>
  <si>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</si>
  <si>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</si>
  <si>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</si>
  <si>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</si>
  <si>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</si>
  <si>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</si>
  <si>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</si>
  <si>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</si>
  <si>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</si>
  <si>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</si>
  <si>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</si>
  <si>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</si>
  <si>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</si>
  <si>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</si>
  <si>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</si>
  <si>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</si>
  <si>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</si>
  <si>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</si>
  <si>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</si>
  <si>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</si>
  <si>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</si>
  <si>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</si>
  <si>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</si>
  <si>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</si>
  <si>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</si>
  <si>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</si>
  <si>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</si>
  <si>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</si>
  <si>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</si>
  <si>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</si>
  <si>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</si>
  <si>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</si>
  <si>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</si>
  <si>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</si>
  <si>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</si>
  <si>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</si>
  <si>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</si>
  <si>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</si>
  <si>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</si>
  <si>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</si>
  <si>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</si>
  <si>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</si>
  <si>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</si>
  <si>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</si>
  <si>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</si>
  <si>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</si>
  <si>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</si>
  <si>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</si>
  <si>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</si>
  <si>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</si>
  <si>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</si>
  <si>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</si>
  <si>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</si>
  <si>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</si>
  <si>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</si>
  <si>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</si>
  <si>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</si>
  <si>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</si>
  <si>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</si>
  <si>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</si>
  <si>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</si>
  <si>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</si>
  <si>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</si>
  <si>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</si>
  <si>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</si>
  <si>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</si>
  <si>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</si>
  <si>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</si>
  <si>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</si>
  <si>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</si>
  <si>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</si>
  <si>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</si>
  <si>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</si>
  <si>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</si>
  <si>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</si>
  <si>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</si>
  <si>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</si>
  <si>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</si>
  <si>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</si>
  <si>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</si>
  <si>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</si>
  <si>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</si>
  <si>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</si>
  <si>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</si>
  <si>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</si>
  <si>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</si>
  <si>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</si>
  <si>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</si>
  <si>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</si>
  <si>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</si>
  <si>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</si>
  <si>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</si>
  <si>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</si>
  <si>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</si>
  <si>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6AK26</t>
  </si>
  <si>
    <t>7AK26</t>
  </si>
  <si>
    <t>1AK26</t>
  </si>
  <si>
    <t>5AK26</t>
  </si>
  <si>
    <t>MH05.5K26</t>
  </si>
  <si>
    <t>MH05.1K26</t>
  </si>
  <si>
    <t>MH05.6K26</t>
  </si>
  <si>
    <t>MH05.7K26</t>
  </si>
  <si>
    <t>P_12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</si>
  <si>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</si>
  <si>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</si>
  <si>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</si>
  <si>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</si>
  <si>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</si>
  <si>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</si>
  <si>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</si>
  <si>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</si>
  <si>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</si>
  <si>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</si>
  <si>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</si>
  <si>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</si>
  <si>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</si>
  <si>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</si>
  <si>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</si>
  <si>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</si>
  <si>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</si>
  <si>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</si>
  <si>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</si>
  <si>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</si>
  <si>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</si>
  <si>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</si>
  <si>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</si>
  <si>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</si>
  <si>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</si>
  <si>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</si>
  <si>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</si>
  <si>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</si>
  <si>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</si>
  <si>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</si>
  <si>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</si>
  <si>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</si>
  <si>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</si>
  <si>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</si>
  <si>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</si>
  <si>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</si>
  <si>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</si>
  <si>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</si>
  <si>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</si>
  <si>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</si>
  <si>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</si>
  <si>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</si>
  <si>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</si>
  <si>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</si>
  <si>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</si>
  <si>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</si>
  <si>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</si>
  <si>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</si>
  <si>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</si>
  <si>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</si>
  <si>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</si>
  <si>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</si>
  <si>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</si>
  <si>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</si>
  <si>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</si>
  <si>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</si>
  <si>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</si>
  <si>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</si>
  <si>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</si>
  <si>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</si>
  <si>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</si>
  <si>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</si>
  <si>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</si>
  <si>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</si>
  <si>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</si>
  <si>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</si>
  <si>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</si>
  <si>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</si>
  <si>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</si>
  <si>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</si>
  <si>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</si>
  <si>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</si>
  <si>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</si>
  <si>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</si>
  <si>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</si>
  <si>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</si>
  <si>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</si>
  <si>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</si>
  <si>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</si>
  <si>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</si>
  <si>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</si>
  <si>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</si>
  <si>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</si>
  <si>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</si>
  <si>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</si>
  <si>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</si>
  <si>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</si>
  <si>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</si>
  <si>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</si>
  <si>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</si>
  <si>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</si>
  <si>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</si>
  <si>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</si>
  <si>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</si>
  <si>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</si>
  <si>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</si>
  <si>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</si>
  <si>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</si>
  <si>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</si>
  <si>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</si>
  <si>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</si>
  <si>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</si>
  <si>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</si>
  <si>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</si>
  <si>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</si>
  <si>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</si>
  <si>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</si>
  <si>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</si>
  <si>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</si>
  <si>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</si>
  <si>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</si>
  <si>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</si>
  <si>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</si>
  <si>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</si>
  <si>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</si>
  <si>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</si>
  <si>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</si>
  <si>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</si>
  <si>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</si>
  <si>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</si>
  <si>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</si>
  <si>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</si>
  <si>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</si>
  <si>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</si>
  <si>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</si>
  <si>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</si>
  <si>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</si>
  <si>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</si>
  <si>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</si>
  <si>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</si>
  <si>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</si>
  <si>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</si>
  <si>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</si>
  <si>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</si>
  <si>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</si>
  <si>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</si>
  <si>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</si>
  <si>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</si>
  <si>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</si>
  <si>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</si>
  <si>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</si>
  <si>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</si>
  <si>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</si>
  <si>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</si>
  <si>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</si>
  <si>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</si>
  <si>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</si>
  <si>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</si>
  <si>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</si>
  <si>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</si>
  <si>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</si>
  <si>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</si>
  <si>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</si>
  <si>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</si>
  <si>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</si>
  <si>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</si>
  <si>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</si>
  <si>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</si>
  <si>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</si>
  <si>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</si>
  <si>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</si>
  <si>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</si>
  <si>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</si>
  <si>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</si>
  <si>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</si>
  <si>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</si>
  <si>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</si>
  <si>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</si>
  <si>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</si>
  <si>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</si>
  <si>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</si>
  <si>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</si>
  <si>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</si>
  <si>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</si>
  <si>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</si>
  <si>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</si>
  <si>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</si>
  <si>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</si>
  <si>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</si>
  <si>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</si>
  <si>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</si>
  <si>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</si>
  <si>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</si>
  <si>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</si>
  <si>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</si>
  <si>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</si>
  <si>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</si>
  <si>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</si>
  <si>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</si>
  <si>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</si>
  <si>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</si>
  <si>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</si>
  <si>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</si>
  <si>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</si>
  <si>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</si>
  <si>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</si>
  <si>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</si>
  <si>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</si>
  <si>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</si>
  <si>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</si>
  <si>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</si>
  <si>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</si>
  <si>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</si>
  <si>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</si>
  <si>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</si>
  <si>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</si>
  <si>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</si>
  <si>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</si>
  <si>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</si>
  <si>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</si>
  <si>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</si>
  <si>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</si>
  <si>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</si>
  <si>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</si>
  <si>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</si>
  <si>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</si>
  <si>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</si>
  <si>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</si>
  <si>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</si>
  <si>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</si>
  <si>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</si>
  <si>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</si>
  <si>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</si>
  <si>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</si>
  <si>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</si>
  <si>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</si>
  <si>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</si>
  <si>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</si>
  <si>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</si>
  <si>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</si>
  <si>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</si>
  <si>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</si>
  <si>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</si>
  <si>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</si>
  <si>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</si>
  <si>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</si>
  <si>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</si>
  <si>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</si>
  <si>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</si>
  <si>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</si>
  <si>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</si>
  <si>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</si>
  <si>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</si>
  <si>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</si>
  <si>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</si>
  <si>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</si>
  <si>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</si>
  <si>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</si>
  <si>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</si>
  <si>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</si>
  <si>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</si>
  <si>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</si>
  <si>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</si>
  <si>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</si>
  <si>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</si>
  <si>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</si>
  <si>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</si>
  <si>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</si>
  <si>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</si>
  <si>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</si>
  <si>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</si>
  <si>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</si>
  <si>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</si>
  <si>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</si>
  <si>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</si>
  <si>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</si>
  <si>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</si>
  <si>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</si>
  <si>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</si>
  <si>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</si>
  <si>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</si>
  <si>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</si>
  <si>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</si>
  <si>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</si>
  <si>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</si>
  <si>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</si>
  <si>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</si>
  <si>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</si>
  <si>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</si>
  <si>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</si>
  <si>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</si>
  <si>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</si>
  <si>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</si>
  <si>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</si>
  <si>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</si>
  <si>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</si>
  <si>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</si>
  <si>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</si>
  <si>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</si>
  <si>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</si>
  <si>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</si>
  <si>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</si>
  <si>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</si>
  <si>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</si>
  <si>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</si>
  <si>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</si>
  <si>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</si>
  <si>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</si>
  <si>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</si>
  <si>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</si>
  <si>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</si>
  <si>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</si>
  <si>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</si>
  <si>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</si>
  <si>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</si>
  <si>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</si>
  <si>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</si>
  <si>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</si>
  <si>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</si>
  <si>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</si>
  <si>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</si>
  <si>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</si>
  <si>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</si>
  <si>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</si>
  <si>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</si>
  <si>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</si>
  <si>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</si>
  <si>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</si>
  <si>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</si>
  <si>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</si>
  <si>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</si>
  <si>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</si>
  <si>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</si>
  <si>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</si>
  <si>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</si>
  <si>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</si>
  <si>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</si>
  <si>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</si>
  <si>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</si>
  <si>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</si>
  <si>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</si>
  <si>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</si>
  <si>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</si>
  <si>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</si>
  <si>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</si>
  <si>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</si>
  <si>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</si>
  <si>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</si>
  <si>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</si>
  <si>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</si>
  <si>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</si>
  <si>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</si>
  <si>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</si>
  <si>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</si>
  <si>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</si>
  <si>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</si>
  <si>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</si>
  <si>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</si>
  <si>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</si>
  <si>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</si>
  <si>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</si>
  <si>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</si>
  <si>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</si>
  <si>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</si>
  <si>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</si>
  <si>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</si>
  <si>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</si>
  <si>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</si>
  <si>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</si>
  <si>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</si>
  <si>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</si>
  <si>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</si>
  <si>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</si>
  <si>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</si>
  <si>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</si>
  <si>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</si>
  <si>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</si>
  <si>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</si>
  <si>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</si>
  <si>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</si>
  <si>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</si>
  <si>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</si>
  <si>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</si>
  <si>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</si>
  <si>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</si>
  <si>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</si>
  <si>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</si>
  <si>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</si>
  <si>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</si>
  <si>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</si>
  <si>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</si>
  <si>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</si>
  <si>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</si>
  <si>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</si>
  <si>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</si>
  <si>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</si>
  <si>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</si>
  <si>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</si>
  <si>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</si>
  <si>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</si>
  <si>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</si>
  <si>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</si>
  <si>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</si>
  <si>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</si>
  <si>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</si>
  <si>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</si>
  <si>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</si>
  <si>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</si>
  <si>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</si>
  <si>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</si>
  <si>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</si>
  <si>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</si>
  <si>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</si>
  <si>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</si>
  <si>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</si>
  <si>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</si>
  <si>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</si>
  <si>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</si>
  <si>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</si>
  <si>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</si>
  <si>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</si>
  <si>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</si>
  <si>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</si>
  <si>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</si>
  <si>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</si>
  <si>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</si>
  <si>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</si>
  <si>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</si>
  <si>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</si>
  <si>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</si>
  <si>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</si>
  <si>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</si>
  <si>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</si>
  <si>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</si>
  <si>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</si>
  <si>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</si>
  <si>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</si>
  <si>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</si>
  <si>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</si>
  <si>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</si>
  <si>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</si>
  <si>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</si>
  <si>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</si>
  <si>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</si>
  <si>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</si>
  <si>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</si>
  <si>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</si>
  <si>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</si>
  <si>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</si>
  <si>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</si>
  <si>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</si>
  <si>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</si>
  <si>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</si>
  <si>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</si>
  <si>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</si>
  <si>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</si>
  <si>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</si>
  <si>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</si>
  <si>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</si>
  <si>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</si>
  <si>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</si>
  <si>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</si>
  <si>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</si>
  <si>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</si>
  <si>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</si>
  <si>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</si>
  <si>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</si>
  <si>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</si>
  <si>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</si>
  <si>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</si>
  <si>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</si>
  <si>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</si>
  <si>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</si>
  <si>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</si>
  <si>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</si>
  <si>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</si>
  <si>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</si>
  <si>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</si>
  <si>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</si>
  <si>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</si>
  <si>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</si>
  <si>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</si>
  <si>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</si>
  <si>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</si>
  <si>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</si>
  <si>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</si>
  <si>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</si>
  <si>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</si>
  <si>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</si>
  <si>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</si>
  <si>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</si>
  <si>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</si>
  <si>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</si>
  <si>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</si>
  <si>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</si>
  <si>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</si>
  <si>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</si>
  <si>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</si>
  <si>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</si>
  <si>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</si>
  <si>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</si>
  <si>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</si>
  <si>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</si>
  <si>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</si>
  <si>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</si>
  <si>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</si>
  <si>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</si>
  <si>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</si>
  <si>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</si>
  <si>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</si>
  <si>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</si>
  <si>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</si>
  <si>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</si>
  <si>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</si>
  <si>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</si>
  <si>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</si>
  <si>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</si>
  <si>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</si>
  <si>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</si>
  <si>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</si>
  <si>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</si>
  <si>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</si>
  <si>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</si>
  <si>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</si>
  <si>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</si>
  <si>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</si>
  <si>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</si>
  <si>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</si>
  <si>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</si>
  <si>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</si>
  <si>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</si>
  <si>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</si>
  <si>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</si>
  <si>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</si>
  <si>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</si>
  <si>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</si>
  <si>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</si>
  <si>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</si>
  <si>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</si>
  <si>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</si>
  <si>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</si>
  <si>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</si>
  <si>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</si>
  <si>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</si>
  <si>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</si>
  <si>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</si>
  <si>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</si>
  <si>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</si>
  <si>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</si>
  <si>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</si>
  <si>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</si>
  <si>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</si>
  <si>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</si>
  <si>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</si>
  <si>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</si>
  <si>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</si>
  <si>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</si>
  <si>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</si>
  <si>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</si>
  <si>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</si>
  <si>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</si>
  <si>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</si>
  <si>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</si>
  <si>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</si>
  <si>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</si>
  <si>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</si>
  <si>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</si>
  <si>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</si>
  <si>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</si>
  <si>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</si>
  <si>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</si>
  <si>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</si>
  <si>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</si>
  <si>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</si>
  <si>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</si>
  <si>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</si>
  <si>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</si>
  <si>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</si>
  <si>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</si>
  <si>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</si>
  <si>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</si>
  <si>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</si>
  <si>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</si>
  <si>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</si>
  <si>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</si>
  <si>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</si>
  <si>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</si>
  <si>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</si>
  <si>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</si>
  <si>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</si>
  <si>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</si>
  <si>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</si>
  <si>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</si>
  <si>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</si>
  <si>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</si>
  <si>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</si>
  <si>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</si>
  <si>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</si>
  <si>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</si>
  <si>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</si>
  <si>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</si>
  <si>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</si>
  <si>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</si>
  <si>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</si>
  <si>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</si>
  <si>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</si>
  <si>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</si>
  <si>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</si>
  <si>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</si>
  <si>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</si>
  <si>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</si>
  <si>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</si>
  <si>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</si>
  <si>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</si>
  <si>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</si>
  <si>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</si>
  <si>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</si>
  <si>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</si>
  <si>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</si>
  <si>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</si>
  <si>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</si>
  <si>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</si>
  <si>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</si>
  <si>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</si>
  <si>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</si>
  <si>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</si>
  <si>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</si>
  <si>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</si>
  <si>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</si>
  <si>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</si>
  <si>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</si>
  <si>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</si>
  <si>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</si>
  <si>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</si>
  <si>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</si>
  <si>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</si>
  <si>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</si>
  <si>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</si>
  <si>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</si>
  <si>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</si>
  <si>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</si>
  <si>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</si>
  <si>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</si>
  <si>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</si>
  <si>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</si>
  <si>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</si>
  <si>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</si>
  <si>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</si>
  <si>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</si>
  <si>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</si>
  <si>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</si>
  <si>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</si>
  <si>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</si>
  <si>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</si>
  <si>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</si>
  <si>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</si>
  <si>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</si>
  <si>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</si>
  <si>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</si>
  <si>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</si>
  <si>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</si>
  <si>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</si>
  <si>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</si>
  <si>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</si>
  <si>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</si>
  <si>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</si>
  <si>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</si>
  <si>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</si>
  <si>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</si>
  <si>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</si>
  <si>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</si>
  <si>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</si>
  <si>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</si>
  <si>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</si>
  <si>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</si>
  <si>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</si>
  <si>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</si>
  <si>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</si>
  <si>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</si>
  <si>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</si>
  <si>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</si>
  <si>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</si>
  <si>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</si>
  <si>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</si>
  <si>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</si>
  <si>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</si>
  <si>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</si>
  <si>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</si>
  <si>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</si>
  <si>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</si>
  <si>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</si>
  <si>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</si>
  <si>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</si>
  <si>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</si>
  <si>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</si>
  <si>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</si>
  <si>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</si>
  <si>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</si>
  <si>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</si>
  <si>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</si>
  <si>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</si>
  <si>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</si>
  <si>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</si>
  <si>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</si>
  <si>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</si>
  <si>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</si>
  <si>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</si>
  <si>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</si>
  <si>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</si>
  <si>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</si>
  <si>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</si>
  <si>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</si>
  <si>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</si>
  <si>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</si>
  <si>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</si>
  <si>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</si>
  <si>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</si>
  <si>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</si>
  <si>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</si>
  <si>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</si>
  <si>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</si>
  <si>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</si>
  <si>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</si>
  <si>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</si>
  <si>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</si>
  <si>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</si>
  <si>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</si>
  <si>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</si>
  <si>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</si>
  <si>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</si>
  <si>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</si>
  <si>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</si>
  <si>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</si>
  <si>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</si>
  <si>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</si>
  <si>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</si>
  <si>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</si>
  <si>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</si>
  <si>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</si>
  <si>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</si>
  <si>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</si>
  <si>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</si>
  <si>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</si>
  <si>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</si>
  <si>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</si>
  <si>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</si>
  <si>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</si>
  <si>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</si>
  <si>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</si>
  <si>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</si>
  <si>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</si>
  <si>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</si>
  <si>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</si>
  <si>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</si>
  <si>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</si>
  <si>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</si>
  <si>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</si>
  <si>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</si>
  <si>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</si>
  <si>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</si>
  <si>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</si>
  <si>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</si>
  <si>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</si>
  <si>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</si>
  <si>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</si>
  <si>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</si>
  <si>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</si>
  <si>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</si>
  <si>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</si>
  <si>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</si>
  <si>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</si>
  <si>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</si>
  <si>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</si>
  <si>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</si>
  <si>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</si>
  <si>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</si>
  <si>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</si>
  <si>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</si>
  <si>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</si>
  <si>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</si>
  <si>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</si>
  <si>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</si>
  <si>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</si>
  <si>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</si>
  <si>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</si>
  <si>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</si>
  <si>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</si>
  <si>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</si>
  <si>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</si>
  <si>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</si>
  <si>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</si>
  <si>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</si>
  <si>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</si>
  <si>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</si>
  <si>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</si>
  <si>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</si>
  <si>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</si>
  <si>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</si>
  <si>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</si>
  <si>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</si>
  <si>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</si>
  <si>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</si>
  <si>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</si>
  <si>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</si>
  <si>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</si>
  <si>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</si>
  <si>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</si>
  <si>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</si>
  <si>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</si>
  <si>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</si>
  <si>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</si>
  <si>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</si>
  <si>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</si>
  <si>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</si>
  <si>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</si>
  <si>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</si>
  <si>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</si>
  <si>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</si>
  <si>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</si>
  <si>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</si>
  <si>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</si>
  <si>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</si>
  <si>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</si>
  <si>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</si>
  <si>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</si>
  <si>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</si>
  <si>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</si>
  <si>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</si>
  <si>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</si>
  <si>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</si>
  <si>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</si>
  <si>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</si>
  <si>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</si>
  <si>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</si>
  <si>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</si>
  <si>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</si>
  <si>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</si>
  <si>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</si>
  <si>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</si>
  <si>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</si>
  <si>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</si>
  <si>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</si>
  <si>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</si>
  <si>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</si>
  <si>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</si>
  <si>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</si>
  <si>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</si>
  <si>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</si>
  <si>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</si>
  <si>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</si>
  <si>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</si>
  <si>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</si>
  <si>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</si>
  <si>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</si>
  <si>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</si>
  <si>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</si>
  <si>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</si>
  <si>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</si>
  <si>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</si>
  <si>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</si>
  <si>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</si>
  <si>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</si>
  <si>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</si>
  <si>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</si>
  <si>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</si>
  <si>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</si>
  <si>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</si>
  <si>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</si>
  <si>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</si>
  <si>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</si>
  <si>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</si>
  <si>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</si>
  <si>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</si>
  <si>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</si>
  <si>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</si>
  <si>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</si>
  <si>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</si>
  <si>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</si>
  <si>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</si>
  <si>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</si>
  <si>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</si>
  <si>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</si>
  <si>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</si>
  <si>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</si>
  <si>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</si>
  <si>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</si>
  <si>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</si>
  <si>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</si>
  <si>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</si>
  <si>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</si>
  <si>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</si>
  <si>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</si>
  <si>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</si>
  <si>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</si>
  <si>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</si>
  <si>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</si>
  <si>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</si>
  <si>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</si>
  <si>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</si>
  <si>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</si>
  <si>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</si>
  <si>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</si>
  <si>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</si>
  <si>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</si>
  <si>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</si>
  <si>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</si>
  <si>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</si>
  <si>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</si>
  <si>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</si>
  <si>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</si>
  <si>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</si>
  <si>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</si>
  <si>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</si>
  <si>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</si>
  <si>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</si>
  <si>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</si>
  <si>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</si>
  <si>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</si>
  <si>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</si>
  <si>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</si>
  <si>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</si>
  <si>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</si>
  <si>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</si>
  <si>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</si>
  <si>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</si>
  <si>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</si>
  <si>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</si>
  <si>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</si>
  <si>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</si>
  <si>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</si>
  <si>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</si>
  <si>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</si>
  <si>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</si>
  <si>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</si>
  <si>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</si>
  <si>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</si>
  <si>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</si>
  <si>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</si>
  <si>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</si>
  <si>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 xml:space="preserve">BùiVăn </t>
  </si>
  <si>
    <t>KHOA ĐIỆN-ĐIỆN TĐH</t>
  </si>
  <si>
    <t>17AK26</t>
  </si>
  <si>
    <t>21AK26</t>
  </si>
  <si>
    <t>6CK26</t>
  </si>
  <si>
    <t>10CK26</t>
  </si>
  <si>
    <t>5GK26N1</t>
  </si>
  <si>
    <t>5GK26N2</t>
  </si>
  <si>
    <t>Năm học:2022-2023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</si>
  <si>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</si>
  <si>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</si>
  <si>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</si>
  <si>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</si>
  <si>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</si>
  <si>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</si>
  <si>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</si>
  <si>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</si>
  <si>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</si>
  <si>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</si>
  <si>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</si>
  <si>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</si>
  <si>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</si>
  <si>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</si>
  <si>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</si>
  <si>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</si>
  <si>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</si>
  <si>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</si>
  <si>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</si>
  <si>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</si>
  <si>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</si>
  <si>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</si>
  <si>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</si>
  <si>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</si>
  <si>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</si>
  <si>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</si>
  <si>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</si>
  <si>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</si>
  <si>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</si>
  <si>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</si>
  <si>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</si>
  <si>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</si>
  <si>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</si>
  <si>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</si>
  <si>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</si>
  <si>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</si>
  <si>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</si>
  <si>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</si>
  <si>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</si>
  <si>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</si>
  <si>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</si>
  <si>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</si>
  <si>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P303</t>
  </si>
  <si>
    <t>P4</t>
  </si>
  <si>
    <t>10CK25</t>
  </si>
  <si>
    <t>12AK26</t>
  </si>
  <si>
    <t>Khu nhà</t>
  </si>
  <si>
    <t>B110</t>
  </si>
  <si>
    <t>B111</t>
  </si>
  <si>
    <t>G3</t>
  </si>
  <si>
    <t>G4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</si>
  <si>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</si>
  <si>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</si>
  <si>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</si>
  <si>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</si>
  <si>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</si>
  <si>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</si>
  <si>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</si>
  <si>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</si>
  <si>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</si>
  <si>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</si>
  <si>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</si>
  <si>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</si>
  <si>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</si>
  <si>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</si>
  <si>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</si>
  <si>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</si>
  <si>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</si>
  <si>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</si>
  <si>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</si>
  <si>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</si>
  <si>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</si>
  <si>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</si>
  <si>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</si>
  <si>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</si>
  <si>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</si>
  <si>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</si>
  <si>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</si>
  <si>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</si>
  <si>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</si>
  <si>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</si>
  <si>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</si>
  <si>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</si>
  <si>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</si>
  <si>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</si>
  <si>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</si>
  <si>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</si>
  <si>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</si>
  <si>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</si>
  <si>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</si>
  <si>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</si>
  <si>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</si>
  <si>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</si>
  <si>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</si>
  <si>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</si>
  <si>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</si>
  <si>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</si>
  <si>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</si>
  <si>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</si>
  <si>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</si>
  <si>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</si>
  <si>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</si>
  <si>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</si>
  <si>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</si>
  <si>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LC5AK27</t>
  </si>
  <si>
    <t>MH01.LC5K27</t>
  </si>
  <si>
    <t>MH10.LC5K27</t>
  </si>
  <si>
    <t>MĐ12.LC5K27</t>
  </si>
  <si>
    <t>MĐ17.LC5K27</t>
  </si>
  <si>
    <t>10DK26N1</t>
  </si>
  <si>
    <t>10DK26N2</t>
  </si>
  <si>
    <t>7BK26N1</t>
  </si>
  <si>
    <t>7BK26N2</t>
  </si>
  <si>
    <t>26AK26</t>
  </si>
  <si>
    <t>HD1</t>
  </si>
  <si>
    <t>MH04.26K26</t>
  </si>
  <si>
    <t>MH06.26K26</t>
  </si>
  <si>
    <t>MĐ15.26K26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</si>
  <si>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</si>
  <si>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</si>
  <si>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</si>
  <si>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</si>
  <si>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</si>
  <si>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</si>
  <si>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</si>
  <si>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</si>
  <si>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</si>
  <si>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</si>
  <si>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</si>
  <si>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</si>
  <si>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</si>
  <si>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</si>
  <si>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</si>
  <si>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</si>
  <si>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</si>
  <si>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</si>
  <si>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</si>
  <si>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</si>
  <si>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MH04.1K27</t>
  </si>
  <si>
    <t>MH06.1K27</t>
  </si>
  <si>
    <t>MH07.1K27</t>
  </si>
  <si>
    <t>MĐ15.1K27</t>
  </si>
  <si>
    <t>MĐ17.1K27</t>
  </si>
  <si>
    <t>MH01.C5K27</t>
  </si>
  <si>
    <t>MH03.C5K27</t>
  </si>
  <si>
    <t>MH04.C5K27</t>
  </si>
  <si>
    <t>MH06.C5K27</t>
  </si>
  <si>
    <t>MH07.C5K27</t>
  </si>
  <si>
    <t>MĐ22.C5K27</t>
  </si>
  <si>
    <t>MH01.5K27</t>
  </si>
  <si>
    <t>MH03.5K27</t>
  </si>
  <si>
    <t>MH04.5K27</t>
  </si>
  <si>
    <t>MH05.5K27</t>
  </si>
  <si>
    <t>MH06.5K27</t>
  </si>
  <si>
    <t>MH08.5K27</t>
  </si>
  <si>
    <t>MH09.5K27</t>
  </si>
  <si>
    <t>MH10.5K27</t>
  </si>
  <si>
    <t>MH11.5K27</t>
  </si>
  <si>
    <t>MĐ16.5K27</t>
  </si>
  <si>
    <t>MĐ17.5K27</t>
  </si>
  <si>
    <t>MĐ18.5K27</t>
  </si>
  <si>
    <t>MĐ23.5K27</t>
  </si>
  <si>
    <t>MH01.C6K27</t>
  </si>
  <si>
    <t>MH04.C6K27</t>
  </si>
  <si>
    <t>MH05.C6K27</t>
  </si>
  <si>
    <t>MĐ14.C6K27</t>
  </si>
  <si>
    <t>MH01.6K27</t>
  </si>
  <si>
    <t>MH05.6K27</t>
  </si>
  <si>
    <t>MH06.6K27</t>
  </si>
  <si>
    <t>MĐ13.6K27</t>
  </si>
  <si>
    <t>MĐ14.6K27</t>
  </si>
  <si>
    <t>MĐ15.6K27</t>
  </si>
  <si>
    <t>MĐ17.6K27</t>
  </si>
  <si>
    <t>MĐ18.6K27</t>
  </si>
  <si>
    <t>MH01.7K27</t>
  </si>
  <si>
    <t>MH06.7K27</t>
  </si>
  <si>
    <t>MH12.7K27</t>
  </si>
  <si>
    <t>MĐ15.7K27</t>
  </si>
  <si>
    <t>MĐ18.7K27</t>
  </si>
  <si>
    <t>MH01.C8K27</t>
  </si>
  <si>
    <t>MH03.C8K27</t>
  </si>
  <si>
    <t>MH04.C8K27</t>
  </si>
  <si>
    <t>MH07.C8K27</t>
  </si>
  <si>
    <t>MH04.8K27</t>
  </si>
  <si>
    <t>MH07.8K27</t>
  </si>
  <si>
    <t>MH10.8K27</t>
  </si>
  <si>
    <t>MH04.9K27</t>
  </si>
  <si>
    <t>MH08.9K27</t>
  </si>
  <si>
    <t>MĐ14.9K27</t>
  </si>
  <si>
    <t>MĐ15.9K27</t>
  </si>
  <si>
    <t>MH05.10K27</t>
  </si>
  <si>
    <t>MĐ18.10K27</t>
  </si>
  <si>
    <t>MĐ20.10K27</t>
  </si>
  <si>
    <t>MH06.12K27</t>
  </si>
  <si>
    <t>MH15.12K27</t>
  </si>
  <si>
    <t>MĐ20.12K27</t>
  </si>
  <si>
    <t>MH20.C15K27</t>
  </si>
  <si>
    <t>MĐ28.C15K27</t>
  </si>
  <si>
    <t>MH04.LC15K27</t>
  </si>
  <si>
    <t>MĐ21.LC15K27</t>
  </si>
  <si>
    <t>MH03.15K27</t>
  </si>
  <si>
    <t>MH05.15K27</t>
  </si>
  <si>
    <t>MH13.15K27</t>
  </si>
  <si>
    <t>MH18.15K27</t>
  </si>
  <si>
    <t>MH04.17K27</t>
  </si>
  <si>
    <t>MĐ12.17K27</t>
  </si>
  <si>
    <t>MH01.20K27</t>
  </si>
  <si>
    <t>MĐ18.20K27</t>
  </si>
  <si>
    <t>MĐ23.20K27</t>
  </si>
  <si>
    <t>MH04.21K27</t>
  </si>
  <si>
    <t>MH12.21K27</t>
  </si>
  <si>
    <t>MH13.21K27</t>
  </si>
  <si>
    <t>MH13.C24K27</t>
  </si>
  <si>
    <t>MH15.C24K27</t>
  </si>
  <si>
    <t>MH16.C24K27</t>
  </si>
  <si>
    <t>MH16.24K27</t>
  </si>
  <si>
    <t>MĐ21.25K27</t>
  </si>
  <si>
    <t>MH02.LC7K27</t>
  </si>
  <si>
    <t>MH03.LC7K27</t>
  </si>
  <si>
    <t>MH05.LC7K27</t>
  </si>
  <si>
    <t>MĐ11.26K27</t>
  </si>
  <si>
    <t>MH01.LC24K27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</si>
  <si>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</si>
  <si>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</si>
  <si>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</si>
  <si>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</si>
  <si>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</si>
  <si>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</si>
  <si>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</si>
  <si>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</si>
  <si>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</si>
  <si>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</si>
  <si>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</si>
  <si>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</si>
  <si>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</si>
  <si>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</si>
  <si>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</si>
  <si>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7CK27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</si>
  <si>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</si>
  <si>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</si>
  <si>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</si>
  <si>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</si>
  <si>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</si>
  <si>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</si>
  <si>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</si>
  <si>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</si>
  <si>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P-02</t>
  </si>
  <si>
    <t>C7AK27</t>
  </si>
  <si>
    <t>C6AK27</t>
  </si>
  <si>
    <t>C8AK27</t>
  </si>
  <si>
    <t>TTTN.5K26</t>
  </si>
  <si>
    <t>10AK26</t>
  </si>
  <si>
    <t>10BK26</t>
  </si>
  <si>
    <t>12AK27</t>
  </si>
  <si>
    <t>(Đồng Tháp)</t>
  </si>
  <si>
    <t>5HK27N1</t>
  </si>
  <si>
    <t>5HK27N2</t>
  </si>
  <si>
    <t>TTTN.C6K25</t>
  </si>
  <si>
    <t>6EK26N1,6EK26N2</t>
  </si>
  <si>
    <t>6GK26N1,6GK26N2</t>
  </si>
  <si>
    <t>C5AK27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</si>
  <si>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</si>
  <si>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</si>
  <si>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</si>
  <si>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</si>
  <si>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</si>
  <si>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</si>
  <si>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</si>
  <si>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</si>
  <si>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TTTN.6K26</t>
  </si>
  <si>
    <t>5CK27N1</t>
  </si>
  <si>
    <t>5CK27N2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</si>
  <si>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</si>
  <si>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</si>
  <si>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</si>
  <si>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</si>
  <si>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</si>
  <si>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</si>
  <si>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</si>
  <si>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</si>
  <si>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</si>
  <si>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</si>
  <si>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</si>
  <si>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Thi hết môn</t>
  </si>
  <si>
    <t>Văn hoá</t>
  </si>
  <si>
    <t>MH06.17N3</t>
  </si>
  <si>
    <t>9CK26N1,C9AK26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</si>
  <si>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</si>
  <si>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</si>
  <si>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</si>
  <si>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</si>
  <si>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</si>
  <si>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</si>
  <si>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</si>
  <si>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</si>
  <si>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</si>
  <si>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</si>
  <si>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</si>
  <si>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5FK27</t>
  </si>
  <si>
    <t>5GK27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</si>
  <si>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</si>
  <si>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</si>
  <si>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</si>
  <si>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</si>
  <si>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</si>
  <si>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</si>
  <si>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</si>
  <si>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</si>
  <si>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Môn chung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</si>
  <si>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</si>
  <si>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</si>
  <si>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</si>
  <si>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</si>
  <si>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</si>
  <si>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</si>
  <si>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</si>
  <si>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</si>
  <si>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</si>
  <si>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</si>
  <si>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</si>
  <si>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TTTN.7K26</t>
  </si>
  <si>
    <t>5BK27N1,5BK27N2</t>
  </si>
  <si>
    <t>24B,24CK27</t>
  </si>
  <si>
    <t>5AK27,5BK27N1,5BK27N2</t>
  </si>
  <si>
    <t>6DK27N1,6DK27N2</t>
  </si>
  <si>
    <t>T.Linh</t>
  </si>
  <si>
    <t>1AK27N1,1AK27N2,1BK27N1,1BK27N2,1BK27N3</t>
  </si>
  <si>
    <t>Hết môn</t>
  </si>
  <si>
    <t>MH05.C7K27</t>
  </si>
  <si>
    <t>TTTN.C8K25</t>
  </si>
  <si>
    <t>C5A,C8AK27</t>
  </si>
  <si>
    <t>C7A,C6AK27</t>
  </si>
  <si>
    <t>C5A,C7A,C6A,C8AK27</t>
  </si>
  <si>
    <t>17A,21AK26</t>
  </si>
  <si>
    <t>7DK27N1</t>
  </si>
  <si>
    <t>7DK27N2</t>
  </si>
  <si>
    <t>MĐ24.C7K27</t>
  </si>
  <si>
    <t>MĐ43</t>
  </si>
  <si>
    <t>5DK26</t>
  </si>
  <si>
    <t>TTSX</t>
  </si>
  <si>
    <t>6AK27N1</t>
  </si>
  <si>
    <t>6AK27N2</t>
  </si>
  <si>
    <t>7BK27N1</t>
  </si>
  <si>
    <t>7BK27N2</t>
  </si>
  <si>
    <t>MH25</t>
  </si>
  <si>
    <t>MH24</t>
  </si>
  <si>
    <t>9BK27N1</t>
  </si>
  <si>
    <t>9CK27N1</t>
  </si>
  <si>
    <t>9BK27N2</t>
  </si>
  <si>
    <t>9CK27N2</t>
  </si>
  <si>
    <t xml:space="preserve">TTSX.C925 </t>
  </si>
  <si>
    <t>10CK27</t>
  </si>
  <si>
    <t>HD6</t>
  </si>
  <si>
    <t>C.Vy</t>
  </si>
  <si>
    <t>Lê Thảo</t>
  </si>
  <si>
    <t>Vy</t>
  </si>
  <si>
    <t>GV dạy khoa CKĐL</t>
  </si>
  <si>
    <t>KT môn</t>
  </si>
  <si>
    <t>12BK27</t>
  </si>
  <si>
    <t>MH04.C7K27</t>
  </si>
  <si>
    <t>MH23.C7K25</t>
  </si>
  <si>
    <t>MĐ24,MĐ26</t>
  </si>
  <si>
    <t>MH38</t>
  </si>
  <si>
    <t>P-01</t>
  </si>
  <si>
    <t>MH40</t>
  </si>
  <si>
    <t>C15AK26</t>
  </si>
  <si>
    <t>15BK27</t>
  </si>
  <si>
    <t>25BK27</t>
  </si>
  <si>
    <t>25DK26</t>
  </si>
  <si>
    <t>25EK26</t>
  </si>
  <si>
    <t>MH07.17N3</t>
  </si>
  <si>
    <t>1BK27N1,1BK27N2,1BK27N3</t>
  </si>
  <si>
    <t>8A,9A,17A,21AK27</t>
  </si>
  <si>
    <t>kt</t>
  </si>
  <si>
    <t>LC9AK27</t>
  </si>
  <si>
    <t>LC7AK27</t>
  </si>
  <si>
    <t>(Nga Sơn)</t>
  </si>
  <si>
    <t>21B,21CK27</t>
  </si>
  <si>
    <t>LC7A,LC9AK27</t>
  </si>
  <si>
    <t>Tuần 17 (từ ngày 27/11/2023 đến ngày 03/12/2023)</t>
  </si>
  <si>
    <t>Thực tập KTV</t>
  </si>
  <si>
    <t>Sinh hoạt</t>
  </si>
  <si>
    <t>6FK27N1</t>
  </si>
  <si>
    <t>6FK27N2</t>
  </si>
  <si>
    <t>ĐCN</t>
  </si>
  <si>
    <t>S</t>
  </si>
  <si>
    <t>C</t>
  </si>
  <si>
    <t>KTMLĐHKK</t>
  </si>
  <si>
    <t>Thi hêt môn</t>
  </si>
  <si>
    <t>MH04.17N3</t>
  </si>
  <si>
    <t>MĐ18.17N3</t>
  </si>
  <si>
    <t>MĐ24.C7K26</t>
  </si>
  <si>
    <t>MH09.C7K27</t>
  </si>
  <si>
    <t>6AK27N1,6AK27N2</t>
  </si>
  <si>
    <t>6FK27N1,6FK27N2</t>
  </si>
  <si>
    <t>7BK27N1,7BK27N2</t>
  </si>
  <si>
    <t>7DK27N1,7DK27N2</t>
  </si>
  <si>
    <t>5IK27,6FK27N1,6FK27N2</t>
  </si>
  <si>
    <t>6FK26N1,6FK26N2</t>
  </si>
  <si>
    <t>MH16,MH10</t>
  </si>
  <si>
    <t>MH08.C7K26</t>
  </si>
  <si>
    <t>MH01.C7K27</t>
  </si>
  <si>
    <t>MH21</t>
  </si>
  <si>
    <t>MH01- Thi</t>
  </si>
  <si>
    <t>Thi</t>
  </si>
  <si>
    <t>LC5BK27</t>
  </si>
  <si>
    <t>LC24AK27</t>
  </si>
  <si>
    <t>LC6AK27</t>
  </si>
  <si>
    <t>MH05.C7K26</t>
  </si>
  <si>
    <t>MH06.C7K27</t>
  </si>
  <si>
    <t>MH05.LC6K27</t>
  </si>
  <si>
    <t>MH02.LC9K27</t>
  </si>
  <si>
    <t>MH03.LC9K27</t>
  </si>
  <si>
    <t>LC6A,LC7AK27</t>
  </si>
  <si>
    <t>LC5B,LC24AK27</t>
  </si>
  <si>
    <t>MH03,MH04</t>
  </si>
  <si>
    <t>LC7A,LC9A,LC15AK27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</si>
</sst>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</borders>
  <cellStyleXfs count="532">
    <xf numFmtId="0" fontId="0" fillId="0" borderId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8" borderId="0" applyNumberFormat="0" applyBorder="0" applyAlignment="0" applyProtection="0"/>
    <xf numFmtId="0" fontId="42" fillId="2" borderId="0" applyNumberFormat="0" applyBorder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4" fillId="20" borderId="2" applyNumberFormat="0" applyAlignment="0" applyProtection="0"/>
    <xf numFmtId="43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50" fillId="6" borderId="1" applyNumberFormat="0" applyAlignment="0" applyProtection="0"/>
    <xf numFmtId="0" fontId="50" fillId="6" borderId="1" applyNumberFormat="0" applyAlignment="0" applyProtection="0"/>
    <xf numFmtId="0" fontId="50" fillId="6" borderId="1" applyNumberFormat="0" applyAlignment="0" applyProtection="0"/>
    <xf numFmtId="0" fontId="51" fillId="0" borderId="6" applyNumberFormat="0" applyFill="0" applyAlignment="0" applyProtection="0"/>
    <xf numFmtId="0" fontId="52" fillId="21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9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5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8" xfId="0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1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76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9" fillId="0" borderId="38" xfId="0" applyFont="1" applyBorder="1" applyAlignment="1">
      <alignment horizontal="center" vertical="center"/>
    </xf>
    <xf numFmtId="0" fontId="80" fillId="0" borderId="36" xfId="0" applyFont="1" applyBorder="1"/>
    <xf numFmtId="0" fontId="80" fillId="0" borderId="36" xfId="0" applyFont="1" applyBorder="1" applyAlignment="1" applyProtection="1">
      <alignment horizontal="center" vertical="center"/>
      <protection hidden="1"/>
    </xf>
    <xf numFmtId="0" fontId="80" fillId="0" borderId="36" xfId="0" applyFont="1" applyBorder="1" applyAlignment="1" applyProtection="1">
      <alignment vertical="center"/>
      <protection hidden="1"/>
    </xf>
    <xf numFmtId="0" fontId="80" fillId="0" borderId="39" xfId="0" applyFont="1" applyBorder="1" applyAlignment="1">
      <alignment horizontal="left"/>
    </xf>
    <xf numFmtId="0" fontId="80" fillId="0" borderId="40" xfId="0" applyFont="1" applyBorder="1" applyAlignment="1">
      <alignment horizontal="left"/>
    </xf>
    <xf numFmtId="0" fontId="80" fillId="0" borderId="36" xfId="0" applyFont="1" applyBorder="1" applyAlignment="1">
      <alignment horizontal="center"/>
    </xf>
    <xf numFmtId="0" fontId="80" fillId="0" borderId="30" xfId="0" applyFont="1" applyBorder="1"/>
    <xf numFmtId="0" fontId="80" fillId="0" borderId="30" xfId="0" applyFont="1" applyBorder="1" applyAlignment="1" applyProtection="1">
      <alignment horizontal="center" vertical="center"/>
      <protection hidden="1"/>
    </xf>
    <xf numFmtId="0" fontId="80" fillId="0" borderId="30" xfId="0" applyFont="1" applyBorder="1" applyAlignment="1" applyProtection="1">
      <alignment vertical="center"/>
      <protection hidden="1"/>
    </xf>
    <xf numFmtId="0" fontId="80" fillId="0" borderId="41" xfId="0" applyFont="1" applyBorder="1" applyAlignment="1">
      <alignment horizontal="left"/>
    </xf>
    <xf numFmtId="0" fontId="80" fillId="0" borderId="42" xfId="0" applyFont="1" applyBorder="1" applyAlignment="1">
      <alignment horizontal="left"/>
    </xf>
    <xf numFmtId="0" fontId="80" fillId="0" borderId="30" xfId="0" applyFont="1" applyBorder="1" applyAlignment="1">
      <alignment horizontal="center"/>
    </xf>
    <xf numFmtId="0" fontId="80" fillId="0" borderId="41" xfId="0" applyFont="1" applyBorder="1"/>
    <xf numFmtId="0" fontId="80" fillId="0" borderId="42" xfId="0" applyFont="1" applyBorder="1"/>
    <xf numFmtId="0" fontId="80" fillId="23" borderId="30" xfId="0" applyFont="1" applyFill="1" applyBorder="1" applyAlignment="1" applyProtection="1">
      <alignment vertical="center"/>
      <protection hidden="1"/>
    </xf>
    <xf numFmtId="0" fontId="80" fillId="23" borderId="41" xfId="0" applyFont="1" applyFill="1" applyBorder="1" applyAlignment="1">
      <alignment horizontal="left"/>
    </xf>
    <xf numFmtId="0" fontId="80" fillId="23" borderId="42" xfId="0" applyFont="1" applyFill="1" applyBorder="1" applyAlignment="1">
      <alignment horizontal="left"/>
    </xf>
    <xf numFmtId="0" fontId="80" fillId="0" borderId="37" xfId="0" applyFont="1" applyBorder="1"/>
    <xf numFmtId="0" fontId="80" fillId="23" borderId="37" xfId="0" applyFont="1" applyFill="1" applyBorder="1" applyAlignment="1" applyProtection="1">
      <alignment vertical="center"/>
      <protection hidden="1"/>
    </xf>
    <xf numFmtId="0" fontId="80" fillId="23" borderId="37" xfId="0" applyFont="1" applyFill="1" applyBorder="1" applyAlignment="1">
      <alignment horizontal="center"/>
    </xf>
    <xf numFmtId="0" fontId="80" fillId="0" borderId="26" xfId="0" applyFont="1" applyBorder="1"/>
    <xf numFmtId="0" fontId="80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left" vertical="center"/>
    </xf>
    <xf numFmtId="0" fontId="80" fillId="0" borderId="14" xfId="0" applyFont="1" applyBorder="1"/>
    <xf numFmtId="0" fontId="80" fillId="0" borderId="16" xfId="0" applyFont="1" applyBorder="1"/>
    <xf numFmtId="0" fontId="80" fillId="0" borderId="26" xfId="0" applyFont="1" applyBorder="1" applyAlignment="1">
      <alignment horizontal="center"/>
    </xf>
    <xf numFmtId="0" fontId="58" fillId="0" borderId="41" xfId="0" applyFont="1" applyBorder="1"/>
    <xf numFmtId="0" fontId="80" fillId="0" borderId="30" xfId="0" applyFont="1" applyBorder="1" applyAlignment="1">
      <alignment horizontal="center" vertical="center"/>
    </xf>
    <xf numFmtId="0" fontId="80" fillId="0" borderId="30" xfId="0" applyFont="1" applyBorder="1" applyAlignment="1">
      <alignment horizontal="left" vertical="center"/>
    </xf>
    <xf numFmtId="0" fontId="58" fillId="0" borderId="41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80" fillId="0" borderId="41" xfId="0" applyFont="1" applyBorder="1" applyAlignment="1">
      <alignment horizontal="left" vertical="center"/>
    </xf>
    <xf numFmtId="0" fontId="80" fillId="0" borderId="43" xfId="0" applyFont="1" applyBorder="1"/>
    <xf numFmtId="0" fontId="80" fillId="0" borderId="37" xfId="0" applyFont="1" applyBorder="1" applyAlignment="1">
      <alignment horizontal="center"/>
    </xf>
    <xf numFmtId="0" fontId="80" fillId="0" borderId="44" xfId="0" applyFont="1" applyBorder="1"/>
    <xf numFmtId="0" fontId="80" fillId="0" borderId="45" xfId="0" applyFont="1" applyBorder="1"/>
    <xf numFmtId="0" fontId="80" fillId="0" borderId="36" xfId="0" applyFont="1" applyBorder="1" applyAlignment="1">
      <alignment horizontal="left"/>
    </xf>
    <xf numFmtId="0" fontId="80" fillId="0" borderId="39" xfId="0" applyFont="1" applyBorder="1"/>
    <xf numFmtId="0" fontId="80" fillId="0" borderId="30" xfId="0" applyFont="1" applyBorder="1" applyAlignment="1">
      <alignment horizontal="left"/>
    </xf>
    <xf numFmtId="0" fontId="80" fillId="0" borderId="14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80" fillId="0" borderId="3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45" xfId="0" applyFont="1" applyBorder="1" applyAlignment="1">
      <alignment horizontal="left"/>
    </xf>
    <xf numFmtId="0" fontId="80" fillId="0" borderId="44" xfId="0" applyFont="1" applyBorder="1" applyAlignment="1">
      <alignment horizontal="left"/>
    </xf>
    <xf numFmtId="0" fontId="58" fillId="0" borderId="42" xfId="0" applyFont="1" applyBorder="1"/>
    <xf numFmtId="0" fontId="80" fillId="0" borderId="30" xfId="0" applyFont="1" applyBorder="1" applyAlignment="1">
      <alignment horizontal="left" vertical="center" wrapText="1"/>
    </xf>
    <xf numFmtId="0" fontId="58" fillId="0" borderId="44" xfId="0" applyFont="1" applyBorder="1" applyAlignment="1">
      <alignment horizontal="left"/>
    </xf>
    <xf numFmtId="0" fontId="58" fillId="0" borderId="45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1" fillId="0" borderId="0" xfId="0" applyFont="1"/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" fontId="82" fillId="0" borderId="38" xfId="0" quotePrefix="1" applyNumberFormat="1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0" fontId="82" fillId="0" borderId="38" xfId="0" quotePrefix="1" applyFont="1" applyBorder="1" applyAlignment="1">
      <alignment horizontal="center" vertical="center"/>
    </xf>
    <xf numFmtId="0" fontId="62" fillId="0" borderId="0" xfId="98" applyFont="1" applyAlignment="1">
      <alignment horizontal="center"/>
    </xf>
    <xf numFmtId="0" fontId="82" fillId="0" borderId="0" xfId="0" applyFont="1"/>
    <xf numFmtId="0" fontId="62" fillId="0" borderId="0" xfId="98" applyFont="1"/>
    <xf numFmtId="0" fontId="62" fillId="0" borderId="10" xfId="98" applyFont="1" applyBorder="1" applyAlignment="1">
      <alignment horizontal="center"/>
    </xf>
    <xf numFmtId="0" fontId="62" fillId="0" borderId="10" xfId="98" applyFont="1" applyBorder="1"/>
    <xf numFmtId="0" fontId="63" fillId="0" borderId="0" xfId="98" applyFont="1"/>
    <xf numFmtId="0" fontId="63" fillId="0" borderId="0" xfId="98" applyFont="1" applyAlignment="1">
      <alignment vertical="center"/>
    </xf>
    <xf numFmtId="0" fontId="81" fillId="0" borderId="36" xfId="0" applyFont="1" applyBorder="1"/>
    <xf numFmtId="0" fontId="81" fillId="0" borderId="30" xfId="0" applyFont="1" applyBorder="1"/>
    <xf numFmtId="0" fontId="62" fillId="0" borderId="37" xfId="98" applyFont="1" applyBorder="1" applyAlignment="1">
      <alignment horizontal="right"/>
    </xf>
    <xf numFmtId="0" fontId="62" fillId="0" borderId="37" xfId="98" applyFont="1" applyBorder="1" applyAlignment="1">
      <alignment horizontal="left"/>
    </xf>
    <xf numFmtId="0" fontId="62" fillId="0" borderId="37" xfId="98" applyFont="1" applyBorder="1" applyAlignment="1">
      <alignment horizontal="center"/>
    </xf>
    <xf numFmtId="0" fontId="81" fillId="0" borderId="37" xfId="0" applyFont="1" applyBorder="1"/>
    <xf numFmtId="0" fontId="80" fillId="0" borderId="37" xfId="0" applyFont="1" applyBorder="1" applyAlignment="1" applyProtection="1">
      <alignment horizontal="center" vertical="center"/>
      <protection hidden="1"/>
    </xf>
    <xf numFmtId="0" fontId="38" fillId="24" borderId="30" xfId="98" applyFont="1" applyFill="1" applyBorder="1" applyAlignment="1">
      <alignment horizontal="center"/>
    </xf>
    <xf numFmtId="0" fontId="38" fillId="24" borderId="41" xfId="98" applyFont="1" applyFill="1" applyBorder="1" applyAlignment="1">
      <alignment horizontal="center"/>
    </xf>
    <xf numFmtId="0" fontId="17" fillId="23" borderId="30" xfId="98" applyFont="1" applyFill="1" applyBorder="1" applyAlignment="1">
      <alignment horizontal="left"/>
    </xf>
    <xf numFmtId="1" fontId="38" fillId="24" borderId="30" xfId="98" applyNumberFormat="1" applyFont="1" applyFill="1" applyBorder="1" applyAlignment="1">
      <alignment horizontal="center"/>
    </xf>
    <xf numFmtId="1" fontId="38" fillId="0" borderId="30" xfId="98" applyNumberFormat="1" applyFont="1" applyBorder="1" applyAlignment="1">
      <alignment horizontal="center"/>
    </xf>
    <xf numFmtId="0" fontId="17" fillId="23" borderId="27" xfId="98" applyFont="1" applyFill="1" applyBorder="1" applyAlignment="1">
      <alignment horizontal="left"/>
    </xf>
    <xf numFmtId="1" fontId="38" fillId="0" borderId="27" xfId="98" applyNumberFormat="1" applyFont="1" applyBorder="1" applyAlignment="1">
      <alignment horizontal="center"/>
    </xf>
    <xf numFmtId="1" fontId="38" fillId="24" borderId="27" xfId="98" applyNumberFormat="1" applyFont="1" applyFill="1" applyBorder="1" applyAlignment="1">
      <alignment horizontal="center"/>
    </xf>
    <xf numFmtId="0" fontId="38" fillId="0" borderId="30" xfId="98" applyFont="1" applyBorder="1" applyAlignment="1">
      <alignment horizontal="center"/>
    </xf>
    <xf numFmtId="0" fontId="38" fillId="23" borderId="30" xfId="98" applyFont="1" applyFill="1" applyBorder="1" applyAlignment="1">
      <alignment horizontal="left"/>
    </xf>
    <xf numFmtId="0" fontId="64" fillId="0" borderId="30" xfId="98" applyFont="1" applyBorder="1" applyAlignment="1">
      <alignment horizontal="center"/>
    </xf>
    <xf numFmtId="0" fontId="64" fillId="24" borderId="30" xfId="98" applyFont="1" applyFill="1" applyBorder="1" applyAlignment="1">
      <alignment horizontal="center"/>
    </xf>
    <xf numFmtId="0" fontId="64" fillId="23" borderId="30" xfId="98" applyFont="1" applyFill="1" applyBorder="1" applyAlignment="1">
      <alignment horizontal="left"/>
    </xf>
    <xf numFmtId="0" fontId="17" fillId="24" borderId="30" xfId="98" applyFont="1" applyFill="1" applyBorder="1" applyAlignment="1">
      <alignment horizontal="left"/>
    </xf>
    <xf numFmtId="1" fontId="38" fillId="24" borderId="41" xfId="98" applyNumberFormat="1" applyFont="1" applyFill="1" applyBorder="1" applyAlignment="1">
      <alignment horizontal="center" vertical="top"/>
    </xf>
    <xf numFmtId="0" fontId="38" fillId="24" borderId="30" xfId="98" applyFont="1" applyFill="1" applyBorder="1" applyAlignment="1">
      <alignment horizontal="left"/>
    </xf>
    <xf numFmtId="0" fontId="64" fillId="23" borderId="30" xfId="98" applyFont="1" applyFill="1" applyBorder="1" applyAlignment="1">
      <alignment horizontal="center"/>
    </xf>
    <xf numFmtId="0" fontId="38" fillId="24" borderId="14" xfId="98" applyFont="1" applyFill="1" applyBorder="1" applyAlignment="1">
      <alignment horizontal="center"/>
    </xf>
    <xf numFmtId="0" fontId="17" fillId="24" borderId="26" xfId="98" applyFont="1" applyFill="1" applyBorder="1" applyAlignment="1">
      <alignment horizontal="left"/>
    </xf>
    <xf numFmtId="1" fontId="38" fillId="24" borderId="14" xfId="98" applyNumberFormat="1" applyFont="1" applyFill="1" applyBorder="1" applyAlignment="1">
      <alignment horizontal="center" vertical="top"/>
    </xf>
    <xf numFmtId="0" fontId="81" fillId="0" borderId="26" xfId="0" applyFont="1" applyBorder="1"/>
    <xf numFmtId="0" fontId="38" fillId="24" borderId="44" xfId="98" applyFont="1" applyFill="1" applyBorder="1" applyAlignment="1">
      <alignment horizontal="center"/>
    </xf>
    <xf numFmtId="0" fontId="64" fillId="23" borderId="37" xfId="98" applyFont="1" applyFill="1" applyBorder="1" applyAlignment="1">
      <alignment horizontal="left"/>
    </xf>
    <xf numFmtId="0" fontId="64" fillId="24" borderId="37" xfId="98" applyFont="1" applyFill="1" applyBorder="1" applyAlignment="1">
      <alignment horizontal="center"/>
    </xf>
    <xf numFmtId="0" fontId="20" fillId="0" borderId="0" xfId="0" applyFont="1" applyAlignment="1" applyProtection="1">
      <alignment vertical="center"/>
      <protection locked="0"/>
    </xf>
    <xf numFmtId="0" fontId="102" fillId="0" borderId="46" xfId="0" applyFont="1" applyBorder="1" applyAlignment="1" applyProtection="1">
      <alignment horizontal="center" vertical="center"/>
      <protection hidden="1"/>
    </xf>
    <xf numFmtId="0" fontId="103" fillId="0" borderId="0" xfId="0" applyFont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vertical="center"/>
    </xf>
    <xf numFmtId="0" fontId="87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8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05" fillId="25" borderId="0" xfId="0" applyFont="1" applyFill="1"/>
    <xf numFmtId="0" fontId="106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center" vertical="center" wrapText="1"/>
    </xf>
    <xf numFmtId="0" fontId="106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horizontal="justify" vertical="center" wrapText="1"/>
    </xf>
    <xf numFmtId="0" fontId="107" fillId="0" borderId="38" xfId="0" applyFont="1" applyBorder="1" applyAlignment="1">
      <alignment horizontal="center" vertical="center" wrapText="1"/>
    </xf>
    <xf numFmtId="0" fontId="107" fillId="0" borderId="51" xfId="0" applyFont="1" applyBorder="1" applyAlignment="1">
      <alignment vertical="center"/>
    </xf>
    <xf numFmtId="0" fontId="107" fillId="0" borderId="51" xfId="0" applyFont="1" applyBorder="1" applyAlignment="1">
      <alignment horizontal="center" vertical="center"/>
    </xf>
    <xf numFmtId="0" fontId="107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vertical="center" wrapText="1"/>
    </xf>
    <xf numFmtId="0" fontId="106" fillId="0" borderId="52" xfId="0" applyFont="1" applyBorder="1" applyAlignment="1">
      <alignment vertical="center" wrapText="1"/>
    </xf>
    <xf numFmtId="0" fontId="106" fillId="0" borderId="52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justify" vertical="center" wrapText="1"/>
    </xf>
    <xf numFmtId="0" fontId="105" fillId="0" borderId="38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justify" vertical="center" wrapText="1"/>
    </xf>
    <xf numFmtId="0" fontId="108" fillId="0" borderId="38" xfId="0" applyFont="1" applyBorder="1" applyAlignment="1">
      <alignment horizontal="center" vertical="center" wrapText="1"/>
    </xf>
    <xf numFmtId="0" fontId="108" fillId="25" borderId="38" xfId="0" applyFont="1" applyFill="1" applyBorder="1" applyAlignment="1">
      <alignment horizontal="center" vertical="center" wrapText="1"/>
    </xf>
    <xf numFmtId="0" fontId="109" fillId="0" borderId="38" xfId="0" applyFont="1" applyBorder="1" applyAlignment="1">
      <alignment horizontal="center" vertical="center" wrapText="1"/>
    </xf>
    <xf numFmtId="0" fontId="106" fillId="0" borderId="38" xfId="0" applyFont="1" applyBorder="1" applyAlignment="1">
      <alignment horizontal="left" vertical="center" wrapText="1"/>
    </xf>
    <xf numFmtId="0" fontId="108" fillId="0" borderId="38" xfId="0" applyFont="1" applyBorder="1" applyAlignment="1">
      <alignment horizontal="justify" vertical="center" wrapText="1"/>
    </xf>
    <xf numFmtId="0" fontId="106" fillId="0" borderId="38" xfId="0" applyFont="1" applyBorder="1" applyAlignment="1">
      <alignment vertical="center"/>
    </xf>
    <xf numFmtId="0" fontId="106" fillId="0" borderId="38" xfId="0" applyFont="1" applyBorder="1" applyAlignment="1">
      <alignment horizontal="center" vertical="center"/>
    </xf>
    <xf numFmtId="0" fontId="106" fillId="25" borderId="38" xfId="0" applyFont="1" applyFill="1" applyBorder="1" applyAlignment="1">
      <alignment horizontal="center" vertical="center"/>
    </xf>
    <xf numFmtId="0" fontId="110" fillId="0" borderId="38" xfId="0" applyFont="1" applyBorder="1" applyAlignment="1">
      <alignment vertical="center" wrapText="1"/>
    </xf>
    <xf numFmtId="0" fontId="110" fillId="0" borderId="38" xfId="0" applyFont="1" applyBorder="1" applyAlignment="1">
      <alignment horizontal="center" vertical="center" wrapText="1"/>
    </xf>
    <xf numFmtId="0" fontId="106" fillId="26" borderId="38" xfId="0" applyFont="1" applyFill="1" applyBorder="1" applyAlignment="1">
      <alignment vertical="center"/>
    </xf>
    <xf numFmtId="0" fontId="106" fillId="26" borderId="38" xfId="0" applyFont="1" applyFill="1" applyBorder="1" applyAlignment="1">
      <alignment horizontal="center" vertical="center"/>
    </xf>
    <xf numFmtId="0" fontId="108" fillId="26" borderId="38" xfId="0" applyFont="1" applyFill="1" applyBorder="1" applyAlignment="1">
      <alignment vertical="center" wrapText="1"/>
    </xf>
    <xf numFmtId="0" fontId="108" fillId="26" borderId="38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/>
    </xf>
    <xf numFmtId="0" fontId="90" fillId="0" borderId="0" xfId="0" applyFont="1" applyAlignment="1" applyProtection="1">
      <alignment horizontal="right"/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Protection="1">
      <protection locked="0"/>
    </xf>
    <xf numFmtId="0" fontId="90" fillId="0" borderId="51" xfId="0" applyFont="1" applyBorder="1" applyProtection="1">
      <protection locked="0"/>
    </xf>
    <xf numFmtId="0" fontId="90" fillId="0" borderId="46" xfId="0" applyFont="1" applyBorder="1" applyProtection="1">
      <protection locked="0"/>
    </xf>
    <xf numFmtId="0" fontId="90" fillId="0" borderId="53" xfId="0" applyFont="1" applyBorder="1" applyProtection="1">
      <protection locked="0"/>
    </xf>
    <xf numFmtId="0" fontId="90" fillId="0" borderId="13" xfId="0" applyFont="1" applyBorder="1" applyAlignment="1" applyProtection="1">
      <alignment horizontal="right"/>
      <protection locked="0"/>
    </xf>
    <xf numFmtId="0" fontId="90" fillId="0" borderId="18" xfId="0" applyFont="1" applyBorder="1" applyAlignment="1" applyProtection="1">
      <alignment horizontal="right"/>
      <protection locked="0"/>
    </xf>
    <xf numFmtId="0" fontId="90" fillId="0" borderId="54" xfId="0" applyFont="1" applyBorder="1" applyAlignment="1" applyProtection="1">
      <alignment horizontal="right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02" fillId="0" borderId="17" xfId="0" applyFont="1" applyBorder="1" applyAlignment="1">
      <alignment horizontal="left"/>
    </xf>
    <xf numFmtId="0" fontId="102" fillId="0" borderId="18" xfId="0" applyFont="1" applyBorder="1" applyAlignment="1">
      <alignment horizontal="left"/>
    </xf>
    <xf numFmtId="0" fontId="80" fillId="0" borderId="38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4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02" fillId="0" borderId="46" xfId="0" applyFont="1" applyBorder="1" applyAlignment="1" applyProtection="1">
      <alignment vertical="center"/>
      <protection hidden="1"/>
    </xf>
    <xf numFmtId="0" fontId="102" fillId="0" borderId="37" xfId="0" applyFont="1" applyBorder="1" applyAlignment="1">
      <alignment horizontal="center"/>
    </xf>
    <xf numFmtId="0" fontId="80" fillId="25" borderId="44" xfId="0" applyFont="1" applyFill="1" applyBorder="1" applyAlignment="1">
      <alignment horizontal="left"/>
    </xf>
    <xf numFmtId="0" fontId="80" fillId="25" borderId="45" xfId="0" applyFont="1" applyFill="1" applyBorder="1" applyAlignment="1">
      <alignment horizontal="left"/>
    </xf>
    <xf numFmtId="0" fontId="80" fillId="25" borderId="30" xfId="0" applyFont="1" applyFill="1" applyBorder="1" applyAlignment="1" applyProtection="1">
      <alignment vertical="center"/>
      <protection hidden="1"/>
    </xf>
    <xf numFmtId="0" fontId="80" fillId="25" borderId="41" xfId="0" applyFont="1" applyFill="1" applyBorder="1" applyAlignment="1">
      <alignment horizontal="left"/>
    </xf>
    <xf numFmtId="0" fontId="80" fillId="25" borderId="42" xfId="0" applyFont="1" applyFill="1" applyBorder="1" applyAlignment="1">
      <alignment horizontal="left"/>
    </xf>
    <xf numFmtId="0" fontId="80" fillId="0" borderId="15" xfId="0" applyFont="1" applyBorder="1"/>
    <xf numFmtId="0" fontId="80" fillId="27" borderId="39" xfId="0" applyFont="1" applyFill="1" applyBorder="1" applyAlignment="1">
      <alignment horizontal="left"/>
    </xf>
    <xf numFmtId="0" fontId="80" fillId="27" borderId="40" xfId="0" applyFont="1" applyFill="1" applyBorder="1" applyAlignment="1">
      <alignment horizontal="left"/>
    </xf>
    <xf numFmtId="0" fontId="80" fillId="27" borderId="41" xfId="0" applyFont="1" applyFill="1" applyBorder="1" applyAlignment="1">
      <alignment horizontal="left"/>
    </xf>
    <xf numFmtId="0" fontId="80" fillId="27" borderId="42" xfId="0" applyFont="1" applyFill="1" applyBorder="1" applyAlignment="1">
      <alignment horizontal="left"/>
    </xf>
    <xf numFmtId="0" fontId="80" fillId="27" borderId="41" xfId="0" applyFont="1" applyFill="1" applyBorder="1"/>
    <xf numFmtId="0" fontId="80" fillId="27" borderId="42" xfId="0" applyFont="1" applyFill="1" applyBorder="1"/>
    <xf numFmtId="0" fontId="80" fillId="0" borderId="59" xfId="0" applyFont="1" applyBorder="1"/>
    <xf numFmtId="0" fontId="21" fillId="0" borderId="61" xfId="0" applyFont="1" applyBorder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1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2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0" fillId="0" borderId="27" xfId="0" applyFont="1" applyBorder="1"/>
    <xf numFmtId="0" fontId="80" fillId="0" borderId="27" xfId="0" applyFont="1" applyBorder="1" applyAlignment="1">
      <alignment horizontal="center"/>
    </xf>
    <xf numFmtId="0" fontId="80" fillId="0" borderId="62" xfId="0" applyFont="1" applyBorder="1"/>
    <xf numFmtId="0" fontId="80" fillId="0" borderId="63" xfId="0" applyFont="1" applyBorder="1" applyAlignment="1">
      <alignment horizontal="left"/>
    </xf>
    <xf numFmtId="0" fontId="80" fillId="0" borderId="26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99" fillId="0" borderId="0" xfId="98"/>
    <xf numFmtId="0" fontId="102" fillId="0" borderId="38" xfId="98" applyFont="1" applyBorder="1"/>
    <xf numFmtId="0" fontId="115" fillId="0" borderId="38" xfId="0" applyFont="1" applyBorder="1" applyAlignment="1">
      <alignment horizontal="center"/>
    </xf>
    <xf numFmtId="0" fontId="115" fillId="0" borderId="38" xfId="0" applyFont="1" applyBorder="1" applyAlignment="1">
      <alignment horizontal="left"/>
    </xf>
    <xf numFmtId="0" fontId="115" fillId="25" borderId="38" xfId="0" applyFont="1" applyFill="1" applyBorder="1"/>
    <xf numFmtId="0" fontId="108" fillId="0" borderId="0" xfId="0" applyFont="1" applyAlignment="1">
      <alignment vertical="center" wrapText="1"/>
    </xf>
    <xf numFmtId="0" fontId="106" fillId="0" borderId="0" xfId="0" applyFont="1" applyAlignment="1">
      <alignment horizontal="justify" vertical="center" wrapText="1"/>
    </xf>
    <xf numFmtId="0" fontId="106" fillId="0" borderId="0" xfId="0" applyFont="1" applyAlignment="1">
      <alignment vertical="center" wrapText="1"/>
    </xf>
    <xf numFmtId="0" fontId="106" fillId="0" borderId="0" xfId="0" applyFont="1" applyAlignment="1">
      <alignment vertical="center"/>
    </xf>
    <xf numFmtId="0" fontId="108" fillId="26" borderId="0" xfId="0" applyFont="1" applyFill="1" applyAlignment="1">
      <alignment horizontal="justify" vertical="center" wrapText="1"/>
    </xf>
    <xf numFmtId="0" fontId="108" fillId="26" borderId="0" xfId="0" applyFont="1" applyFill="1" applyAlignment="1">
      <alignment vertical="center" wrapText="1"/>
    </xf>
    <xf numFmtId="0" fontId="106" fillId="26" borderId="0" xfId="0" applyFont="1" applyFill="1" applyAlignment="1">
      <alignment vertical="center" wrapText="1"/>
    </xf>
    <xf numFmtId="0" fontId="108" fillId="0" borderId="0" xfId="0" applyFont="1" applyAlignment="1">
      <alignment horizontal="justify" vertical="center" wrapText="1"/>
    </xf>
    <xf numFmtId="0" fontId="108" fillId="26" borderId="0" xfId="0" applyFont="1" applyFill="1" applyAlignment="1">
      <alignment vertical="center"/>
    </xf>
    <xf numFmtId="0" fontId="108" fillId="0" borderId="0" xfId="0" applyFont="1" applyAlignment="1">
      <alignment vertical="center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108" fillId="26" borderId="0" xfId="0" applyFont="1" applyFill="1" applyAlignment="1">
      <alignment horizontal="center" vertical="center" wrapText="1"/>
    </xf>
    <xf numFmtId="0" fontId="106" fillId="26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106" fillId="25" borderId="0" xfId="0" applyFont="1" applyFill="1" applyAlignment="1">
      <alignment horizontal="center" vertical="center" wrapText="1"/>
    </xf>
    <xf numFmtId="0" fontId="108" fillId="26" borderId="0" xfId="0" applyFont="1" applyFill="1" applyAlignment="1">
      <alignment horizontal="center" vertical="center"/>
    </xf>
    <xf numFmtId="0" fontId="108" fillId="25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2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horizontal="right" vertical="center"/>
      <protection locked="0"/>
    </xf>
    <xf numFmtId="0" fontId="118" fillId="28" borderId="79" xfId="0" applyFont="1" applyFill="1" applyBorder="1" applyAlignment="1" applyProtection="1">
      <alignment horizontal="right" vertical="center"/>
      <protection locked="0"/>
    </xf>
    <xf numFmtId="0" fontId="118" fillId="28" borderId="15" xfId="0" applyFont="1" applyFill="1" applyBorder="1" applyAlignment="1" applyProtection="1">
      <alignment horizontal="right" vertical="center"/>
      <protection locked="0"/>
    </xf>
    <xf numFmtId="0" fontId="118" fillId="28" borderId="80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vertical="center"/>
      <protection locked="0"/>
    </xf>
    <xf numFmtId="0" fontId="118" fillId="28" borderId="81" xfId="0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vertical="center"/>
      <protection locked="0"/>
    </xf>
    <xf numFmtId="0" fontId="118" fillId="28" borderId="82" xfId="0" applyFont="1" applyFill="1" applyBorder="1" applyAlignment="1" applyProtection="1">
      <alignment vertical="center"/>
      <protection locked="0"/>
    </xf>
    <xf numFmtId="0" fontId="118" fillId="28" borderId="65" xfId="217" applyFont="1" applyFill="1" applyBorder="1" applyAlignment="1" applyProtection="1">
      <alignment horizontal="left" vertical="center"/>
      <protection locked="0"/>
    </xf>
    <xf numFmtId="0" fontId="118" fillId="28" borderId="65" xfId="217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horizontal="center" vertical="center"/>
      <protection locked="0"/>
    </xf>
    <xf numFmtId="0" fontId="118" fillId="28" borderId="10" xfId="0" applyFont="1" applyFill="1" applyBorder="1" applyAlignment="1" applyProtection="1">
      <alignment horizontal="right" vertical="center"/>
      <protection locked="0"/>
    </xf>
    <xf numFmtId="0" fontId="118" fillId="28" borderId="32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horizontal="right" vertical="center"/>
      <protection locked="0"/>
    </xf>
    <xf numFmtId="0" fontId="118" fillId="28" borderId="81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vertical="center"/>
      <protection locked="0"/>
    </xf>
    <xf numFmtId="0" fontId="118" fillId="28" borderId="35" xfId="0" applyFont="1" applyFill="1" applyBorder="1" applyAlignment="1" applyProtection="1">
      <alignment vertical="center"/>
      <protection locked="0"/>
    </xf>
    <xf numFmtId="0" fontId="118" fillId="28" borderId="12" xfId="0" applyFont="1" applyFill="1" applyBorder="1" applyAlignment="1">
      <alignment horizontal="center"/>
    </xf>
    <xf numFmtId="0" fontId="118" fillId="28" borderId="15" xfId="114" applyFont="1" applyFill="1" applyBorder="1" applyAlignment="1" applyProtection="1">
      <alignment horizontal="right" vertical="center"/>
      <protection locked="0"/>
    </xf>
    <xf numFmtId="0" fontId="118" fillId="28" borderId="34" xfId="114" applyFont="1" applyFill="1" applyBorder="1" applyAlignment="1" applyProtection="1">
      <alignment horizontal="right" vertical="center"/>
      <protection locked="0"/>
    </xf>
    <xf numFmtId="0" fontId="118" fillId="28" borderId="82" xfId="0" applyFont="1" applyFill="1" applyBorder="1" applyAlignment="1" applyProtection="1">
      <alignment horizontal="right" vertical="center"/>
      <protection locked="0"/>
    </xf>
    <xf numFmtId="0" fontId="118" fillId="28" borderId="65" xfId="0" applyFont="1" applyFill="1" applyBorder="1" applyProtection="1">
      <protection locked="0"/>
    </xf>
    <xf numFmtId="0" fontId="118" fillId="28" borderId="63" xfId="0" applyFont="1" applyFill="1" applyBorder="1" applyProtection="1">
      <protection locked="0"/>
    </xf>
    <xf numFmtId="0" fontId="118" fillId="28" borderId="10" xfId="217" applyFont="1" applyFill="1" applyBorder="1" applyAlignment="1" applyProtection="1">
      <alignment horizontal="left" vertical="center"/>
      <protection locked="0"/>
    </xf>
    <xf numFmtId="0" fontId="118" fillId="28" borderId="10" xfId="217" applyFont="1" applyFill="1" applyBorder="1" applyAlignment="1" applyProtection="1">
      <alignment vertical="center"/>
      <protection locked="0"/>
    </xf>
    <xf numFmtId="0" fontId="118" fillId="28" borderId="3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horizontal="center" vertical="center"/>
      <protection locked="0"/>
    </xf>
    <xf numFmtId="0" fontId="17" fillId="0" borderId="13" xfId="217" applyFont="1" applyBorder="1" applyAlignment="1" applyProtection="1">
      <alignment vertical="center"/>
      <protection locked="0"/>
    </xf>
    <xf numFmtId="0" fontId="17" fillId="28" borderId="0" xfId="217" applyFont="1" applyFill="1" applyAlignment="1" applyProtection="1">
      <alignment horizontal="center" vertical="center"/>
      <protection locked="0"/>
    </xf>
    <xf numFmtId="0" fontId="17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vertical="center"/>
      <protection locked="0"/>
    </xf>
    <xf numFmtId="0" fontId="17" fillId="28" borderId="65" xfId="217" applyFont="1" applyFill="1" applyBorder="1" applyAlignment="1" applyProtection="1">
      <alignment horizontal="center" vertical="center"/>
      <protection locked="0"/>
    </xf>
    <xf numFmtId="0" fontId="17" fillId="28" borderId="65" xfId="217" applyFont="1" applyFill="1" applyBorder="1" applyAlignment="1" applyProtection="1">
      <alignment vertical="center"/>
      <protection locked="0"/>
    </xf>
    <xf numFmtId="0" fontId="17" fillId="0" borderId="63" xfId="217" applyFont="1" applyBorder="1" applyAlignment="1" applyProtection="1">
      <alignment vertical="center"/>
      <protection locked="0"/>
    </xf>
    <xf numFmtId="0" fontId="18" fillId="28" borderId="0" xfId="217" applyFont="1" applyFill="1" applyAlignment="1" applyProtection="1">
      <alignment horizontal="center" vertical="center"/>
      <protection locked="0"/>
    </xf>
    <xf numFmtId="0" fontId="18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horizontal="center" vertical="center"/>
      <protection locked="0"/>
    </xf>
    <xf numFmtId="0" fontId="17" fillId="0" borderId="12" xfId="217" applyFont="1" applyBorder="1" applyAlignment="1" applyProtection="1">
      <alignment vertical="center"/>
      <protection locked="0"/>
    </xf>
    <xf numFmtId="0" fontId="118" fillId="28" borderId="12" xfId="217" applyFont="1" applyFill="1" applyBorder="1" applyAlignment="1" applyProtection="1">
      <alignment horizontal="left" vertical="center"/>
      <protection locked="0"/>
    </xf>
    <xf numFmtId="0" fontId="118" fillId="28" borderId="12" xfId="217" applyFont="1" applyFill="1" applyBorder="1" applyAlignment="1" applyProtection="1">
      <alignment vertical="center"/>
      <protection locked="0"/>
    </xf>
    <xf numFmtId="0" fontId="118" fillId="28" borderId="0" xfId="217" applyFont="1" applyFill="1" applyAlignment="1" applyProtection="1">
      <alignment vertical="center"/>
      <protection locked="0"/>
    </xf>
    <xf numFmtId="0" fontId="17" fillId="0" borderId="0" xfId="217" applyFont="1" applyAlignment="1" applyProtection="1">
      <alignment horizontal="center" vertical="center"/>
      <protection locked="0"/>
    </xf>
    <xf numFmtId="0" fontId="17" fillId="0" borderId="65" xfId="217" applyFont="1" applyBorder="1" applyAlignment="1" applyProtection="1">
      <alignment vertical="center"/>
      <protection locked="0"/>
    </xf>
    <xf numFmtId="0" fontId="17" fillId="28" borderId="10" xfId="217" applyFont="1" applyFill="1" applyBorder="1" applyAlignment="1" applyProtection="1">
      <alignment horizontal="center" vertical="center"/>
      <protection locked="0"/>
    </xf>
    <xf numFmtId="0" fontId="17" fillId="28" borderId="10" xfId="217" applyFont="1" applyFill="1" applyBorder="1" applyAlignment="1" applyProtection="1">
      <alignment vertical="center"/>
      <protection locked="0"/>
    </xf>
    <xf numFmtId="0" fontId="17" fillId="0" borderId="10" xfId="217" applyFont="1" applyBorder="1" applyAlignment="1" applyProtection="1">
      <alignment vertical="center"/>
      <protection locked="0"/>
    </xf>
    <xf numFmtId="0" fontId="17" fillId="0" borderId="0" xfId="217" applyFont="1" applyAlignment="1" applyProtection="1">
      <alignment vertical="center"/>
      <protection locked="0"/>
    </xf>
    <xf numFmtId="0" fontId="118" fillId="28" borderId="65" xfId="114" applyFont="1" applyFill="1" applyBorder="1" applyAlignment="1" applyProtection="1">
      <alignment horizontal="right" vertical="center"/>
      <protection locked="0"/>
    </xf>
    <xf numFmtId="0" fontId="118" fillId="0" borderId="66" xfId="114" applyFont="1" applyBorder="1" applyAlignment="1" applyProtection="1">
      <alignment horizontal="right" vertical="center"/>
      <protection locked="0"/>
    </xf>
    <xf numFmtId="0" fontId="119" fillId="28" borderId="10" xfId="114" applyFont="1" applyFill="1" applyBorder="1" applyAlignment="1" applyProtection="1">
      <alignment vertical="center"/>
      <protection locked="0"/>
    </xf>
    <xf numFmtId="0" fontId="119" fillId="0" borderId="32" xfId="114" applyFont="1" applyBorder="1" applyAlignment="1" applyProtection="1">
      <alignment vertical="center"/>
      <protection locked="0"/>
    </xf>
    <xf numFmtId="0" fontId="118" fillId="28" borderId="63" xfId="217" applyFont="1" applyFill="1" applyBorder="1" applyAlignment="1" applyProtection="1">
      <alignment vertical="center"/>
      <protection locked="0"/>
    </xf>
    <xf numFmtId="0" fontId="118" fillId="28" borderId="54" xfId="217" applyFont="1" applyFill="1" applyBorder="1" applyAlignment="1" applyProtection="1">
      <alignment vertical="center"/>
      <protection locked="0"/>
    </xf>
    <xf numFmtId="0" fontId="116" fillId="0" borderId="52" xfId="0" applyFont="1" applyBorder="1" applyAlignment="1">
      <alignment horizontal="justify" vertical="center" wrapText="1"/>
    </xf>
    <xf numFmtId="0" fontId="116" fillId="0" borderId="52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 wrapText="1"/>
    </xf>
    <xf numFmtId="0" fontId="116" fillId="0" borderId="67" xfId="0" applyFont="1" applyBorder="1" applyAlignment="1">
      <alignment horizontal="justify" vertical="center" wrapText="1"/>
    </xf>
    <xf numFmtId="0" fontId="116" fillId="0" borderId="67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1" fillId="0" borderId="35" xfId="0" applyFont="1" applyBorder="1" applyAlignment="1" applyProtection="1">
      <alignment vertical="center"/>
      <protection locked="0"/>
    </xf>
    <xf numFmtId="0" fontId="111" fillId="0" borderId="34" xfId="0" applyFont="1" applyBorder="1" applyAlignment="1" applyProtection="1">
      <alignment vertical="center"/>
      <protection locked="0"/>
    </xf>
    <xf numFmtId="0" fontId="112" fillId="0" borderId="35" xfId="0" applyFont="1" applyBorder="1" applyAlignment="1" applyProtection="1">
      <alignment vertical="center"/>
      <protection locked="0"/>
    </xf>
    <xf numFmtId="0" fontId="113" fillId="0" borderId="35" xfId="0" applyFont="1" applyBorder="1" applyAlignment="1" applyProtection="1">
      <alignment vertical="center"/>
      <protection locked="0"/>
    </xf>
    <xf numFmtId="0" fontId="113" fillId="0" borderId="34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4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0" fillId="0" borderId="37" xfId="0" applyFont="1" applyBorder="1" applyAlignment="1" applyProtection="1">
      <alignment vertical="center"/>
      <protection hidden="1"/>
    </xf>
    <xf numFmtId="0" fontId="80" fillId="0" borderId="38" xfId="0" applyFont="1" applyBorder="1" applyAlignment="1" applyProtection="1">
      <alignment vertical="center"/>
      <protection hidden="1"/>
    </xf>
    <xf numFmtId="0" fontId="80" fillId="0" borderId="6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26" xfId="0" applyFont="1" applyBorder="1" applyAlignment="1" applyProtection="1">
      <alignment vertical="center"/>
      <protection hidden="1"/>
    </xf>
    <xf numFmtId="0" fontId="79" fillId="0" borderId="51" xfId="0" applyFont="1" applyBorder="1" applyAlignment="1">
      <alignment horizontal="center"/>
    </xf>
    <xf numFmtId="0" fontId="80" fillId="0" borderId="46" xfId="0" applyFont="1" applyBorder="1" applyAlignment="1">
      <alignment horizontal="center"/>
    </xf>
    <xf numFmtId="0" fontId="102" fillId="0" borderId="46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9" fillId="0" borderId="46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0" fillId="25" borderId="30" xfId="0" applyFont="1" applyFill="1" applyBorder="1"/>
    <xf numFmtId="0" fontId="58" fillId="25" borderId="41" xfId="0" applyFont="1" applyFill="1" applyBorder="1" applyAlignment="1">
      <alignment horizontal="left"/>
    </xf>
    <xf numFmtId="0" fontId="58" fillId="25" borderId="42" xfId="0" applyFont="1" applyFill="1" applyBorder="1" applyAlignment="1">
      <alignment horizontal="left"/>
    </xf>
    <xf numFmtId="0" fontId="80" fillId="25" borderId="30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0" fillId="25" borderId="37" xfId="0" applyFont="1" applyFill="1" applyBorder="1" applyAlignment="1" applyProtection="1">
      <alignment horizontal="center" vertical="center"/>
      <protection hidden="1"/>
    </xf>
    <xf numFmtId="0" fontId="80" fillId="25" borderId="30" xfId="0" applyFont="1" applyFill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vertical="center"/>
      <protection locked="0"/>
    </xf>
    <xf numFmtId="0" fontId="17" fillId="0" borderId="69" xfId="0" applyFont="1" applyBorder="1" applyAlignment="1" applyProtection="1">
      <alignment vertical="center"/>
      <protection locked="0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 applyProtection="1">
      <alignment horizontal="left" vertical="center"/>
      <protection locked="0"/>
    </xf>
    <xf numFmtId="0" fontId="121" fillId="0" borderId="0" xfId="0" applyFont="1" applyAlignment="1" applyProtection="1">
      <alignment horizontal="left" vertical="center"/>
      <protection locked="0"/>
    </xf>
    <xf numFmtId="0" fontId="120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0" fillId="0" borderId="53" xfId="0" applyFont="1" applyBorder="1"/>
    <xf numFmtId="0" fontId="80" fillId="0" borderId="53" xfId="0" applyFont="1" applyBorder="1" applyAlignment="1" applyProtection="1">
      <alignment horizontal="center" vertical="center"/>
      <protection hidden="1"/>
    </xf>
    <xf numFmtId="0" fontId="80" fillId="0" borderId="10" xfId="0" applyFont="1" applyBorder="1"/>
    <xf numFmtId="0" fontId="80" fillId="0" borderId="19" xfId="0" applyFont="1" applyBorder="1" applyAlignment="1">
      <alignment horizontal="left"/>
    </xf>
    <xf numFmtId="0" fontId="80" fillId="0" borderId="54" xfId="0" applyFont="1" applyBorder="1" applyAlignment="1">
      <alignment horizontal="left"/>
    </xf>
    <xf numFmtId="0" fontId="122" fillId="0" borderId="0" xfId="0" applyFont="1" applyAlignment="1" applyProtection="1">
      <alignment horizontal="left" vertical="center"/>
      <protection locked="0"/>
    </xf>
    <xf numFmtId="0" fontId="6" fillId="0" borderId="0" xfId="234" applyFont="1"/>
    <xf numFmtId="0" fontId="7" fillId="0" borderId="0" xfId="234" applyFont="1"/>
    <xf numFmtId="0" fontId="7" fillId="0" borderId="0" xfId="234" applyFont="1" applyAlignment="1">
      <alignment horizontal="center"/>
    </xf>
    <xf numFmtId="0" fontId="8" fillId="0" borderId="36" xfId="234" applyFont="1" applyBorder="1" applyAlignment="1">
      <alignment horizontal="center"/>
    </xf>
    <xf numFmtId="0" fontId="8" fillId="25" borderId="36" xfId="234" applyFont="1" applyFill="1" applyBorder="1" applyAlignment="1">
      <alignment horizontal="center"/>
    </xf>
    <xf numFmtId="0" fontId="7" fillId="0" borderId="30" xfId="234" applyFont="1" applyBorder="1"/>
    <xf numFmtId="0" fontId="7" fillId="0" borderId="30" xfId="234" applyFont="1" applyBorder="1" applyAlignment="1">
      <alignment horizontal="center"/>
    </xf>
    <xf numFmtId="0" fontId="105" fillId="30" borderId="86" xfId="234" applyFont="1" applyFill="1" applyBorder="1"/>
    <xf numFmtId="0" fontId="105" fillId="30" borderId="86" xfId="234" applyFont="1" applyFill="1" applyBorder="1" applyAlignment="1">
      <alignment horizontal="center"/>
    </xf>
    <xf numFmtId="0" fontId="105" fillId="31" borderId="0" xfId="234" applyFont="1" applyFill="1"/>
    <xf numFmtId="0" fontId="105" fillId="0" borderId="86" xfId="234" applyFont="1" applyBorder="1"/>
    <xf numFmtId="0" fontId="105" fillId="0" borderId="86" xfId="234" applyFont="1" applyBorder="1" applyAlignment="1">
      <alignment horizontal="center"/>
    </xf>
    <xf numFmtId="0" fontId="105" fillId="31" borderId="86" xfId="234" applyFont="1" applyFill="1" applyBorder="1"/>
    <xf numFmtId="0" fontId="105" fillId="31" borderId="86" xfId="234" applyFont="1" applyFill="1" applyBorder="1" applyAlignment="1">
      <alignment horizontal="center"/>
    </xf>
    <xf numFmtId="0" fontId="5" fillId="31" borderId="86" xfId="234" applyFill="1" applyBorder="1" applyAlignment="1">
      <alignment horizontal="center"/>
    </xf>
    <xf numFmtId="0" fontId="105" fillId="31" borderId="0" xfId="234" applyFont="1" applyFill="1" applyAlignment="1">
      <alignment horizontal="center"/>
    </xf>
    <xf numFmtId="0" fontId="7" fillId="0" borderId="10" xfId="234" applyFont="1" applyBorder="1"/>
    <xf numFmtId="0" fontId="7" fillId="0" borderId="37" xfId="234" applyFont="1" applyBorder="1"/>
    <xf numFmtId="0" fontId="7" fillId="0" borderId="37" xfId="234" applyFont="1" applyBorder="1" applyAlignment="1">
      <alignment horizontal="center"/>
    </xf>
    <xf numFmtId="0" fontId="7" fillId="29" borderId="0" xfId="234" applyFont="1" applyFill="1"/>
    <xf numFmtId="0" fontId="7" fillId="29" borderId="30" xfId="234" applyFont="1" applyFill="1" applyBorder="1"/>
    <xf numFmtId="0" fontId="7" fillId="29" borderId="26" xfId="234" applyFont="1" applyFill="1" applyBorder="1"/>
    <xf numFmtId="0" fontId="7" fillId="29" borderId="26" xfId="234" applyFont="1" applyFill="1" applyBorder="1" applyAlignment="1">
      <alignment horizontal="center"/>
    </xf>
    <xf numFmtId="0" fontId="7" fillId="29" borderId="30" xfId="234" applyFont="1" applyFill="1" applyBorder="1" applyAlignment="1">
      <alignment horizontal="center"/>
    </xf>
    <xf numFmtId="0" fontId="7" fillId="29" borderId="37" xfId="234" applyFont="1" applyFill="1" applyBorder="1"/>
    <xf numFmtId="0" fontId="7" fillId="29" borderId="37" xfId="234" applyFont="1" applyFill="1" applyBorder="1" applyAlignment="1">
      <alignment horizontal="center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6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15" fillId="23" borderId="20" xfId="235" applyFont="1" applyFill="1" applyBorder="1"/>
    <xf numFmtId="0" fontId="8" fillId="25" borderId="78" xfId="235" applyFont="1" applyFill="1" applyBorder="1" applyAlignment="1">
      <alignment horizontal="center" vertical="center"/>
    </xf>
    <xf numFmtId="0" fontId="8" fillId="25" borderId="22" xfId="235" applyFont="1" applyFill="1" applyBorder="1"/>
    <xf numFmtId="0" fontId="12" fillId="0" borderId="0" xfId="235" applyFont="1" applyAlignment="1" applyProtection="1">
      <alignment horizontal="center"/>
      <protection locked="0"/>
    </xf>
    <xf numFmtId="0" fontId="12" fillId="0" borderId="0" xfId="235" applyFont="1" applyProtection="1">
      <protection locked="0"/>
    </xf>
    <xf numFmtId="0" fontId="9" fillId="0" borderId="0" xfId="235" applyFont="1" applyProtection="1">
      <protection locked="0"/>
    </xf>
    <xf numFmtId="0" fontId="17" fillId="0" borderId="28" xfId="235" applyFont="1" applyBorder="1" applyAlignment="1" applyProtection="1">
      <alignment vertical="center"/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7" fillId="0" borderId="11" xfId="235" applyFont="1" applyBorder="1" applyAlignment="1" applyProtection="1">
      <alignment vertical="center"/>
      <protection locked="0"/>
    </xf>
    <xf numFmtId="0" fontId="17" fillId="0" borderId="12" xfId="235" applyFont="1" applyBorder="1" applyAlignment="1" applyProtection="1">
      <alignment horizontal="right" vertical="center"/>
      <protection locked="0"/>
    </xf>
    <xf numFmtId="0" fontId="17" fillId="0" borderId="35" xfId="235" applyFont="1" applyBorder="1" applyAlignment="1" applyProtection="1">
      <alignment horizontal="right" vertical="center"/>
      <protection locked="0"/>
    </xf>
    <xf numFmtId="0" fontId="17" fillId="0" borderId="12" xfId="235" applyFont="1" applyBorder="1" applyAlignment="1" applyProtection="1">
      <alignment horizontal="left" vertical="center"/>
      <protection locked="0"/>
    </xf>
    <xf numFmtId="0" fontId="17" fillId="0" borderId="12" xfId="235" applyFont="1" applyBorder="1" applyAlignment="1" applyProtection="1">
      <alignment vertical="center"/>
      <protection locked="0"/>
    </xf>
    <xf numFmtId="0" fontId="17" fillId="0" borderId="35" xfId="235" applyFont="1" applyBorder="1" applyAlignment="1" applyProtection="1">
      <alignment vertical="center"/>
      <protection locked="0"/>
    </xf>
    <xf numFmtId="0" fontId="19" fillId="0" borderId="11" xfId="235" applyFont="1" applyBorder="1" applyAlignment="1" applyProtection="1">
      <alignment vertical="center"/>
      <protection locked="0"/>
    </xf>
    <xf numFmtId="0" fontId="19" fillId="0" borderId="12" xfId="235" applyFont="1" applyBorder="1" applyAlignment="1" applyProtection="1">
      <alignment horizontal="left" vertical="center"/>
      <protection locked="0"/>
    </xf>
    <xf numFmtId="0" fontId="17" fillId="0" borderId="68" xfId="235" applyFont="1" applyBorder="1" applyAlignment="1" applyProtection="1">
      <alignment vertical="center"/>
      <protection locked="0"/>
    </xf>
    <xf numFmtId="0" fontId="90" fillId="0" borderId="0" xfId="235" applyFont="1" applyAlignment="1" applyProtection="1">
      <alignment horizontal="right"/>
      <protection locked="0"/>
    </xf>
    <xf numFmtId="0" fontId="90" fillId="0" borderId="0" xfId="235" applyFont="1" applyProtection="1">
      <protection locked="0"/>
    </xf>
    <xf numFmtId="0" fontId="17" fillId="0" borderId="31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7" fillId="0" borderId="14" xfId="235" applyFont="1" applyBorder="1" applyAlignment="1" applyProtection="1">
      <alignment vertical="center"/>
      <protection locked="0"/>
    </xf>
    <xf numFmtId="0" fontId="17" fillId="0" borderId="15" xfId="235" applyFont="1" applyBorder="1" applyAlignment="1" applyProtection="1">
      <alignment horizontal="right" vertical="center"/>
      <protection locked="0"/>
    </xf>
    <xf numFmtId="0" fontId="17" fillId="0" borderId="34" xfId="235" applyFont="1" applyBorder="1" applyAlignment="1" applyProtection="1">
      <alignment horizontal="right" vertical="center"/>
      <protection locked="0"/>
    </xf>
    <xf numFmtId="0" fontId="17" fillId="0" borderId="15" xfId="235" applyFont="1" applyBorder="1" applyAlignment="1" applyProtection="1">
      <alignment vertical="center"/>
      <protection locked="0"/>
    </xf>
    <xf numFmtId="0" fontId="17" fillId="0" borderId="34" xfId="235" applyFont="1" applyBorder="1" applyAlignment="1" applyProtection="1">
      <alignment vertical="center"/>
      <protection locked="0"/>
    </xf>
    <xf numFmtId="0" fontId="19" fillId="0" borderId="14" xfId="235" applyFont="1" applyBorder="1" applyAlignment="1" applyProtection="1">
      <alignment vertical="center"/>
      <protection locked="0"/>
    </xf>
    <xf numFmtId="0" fontId="19" fillId="0" borderId="15" xfId="235" applyFont="1" applyBorder="1" applyAlignment="1" applyProtection="1">
      <alignment horizontal="left" vertical="center"/>
      <protection locked="0"/>
    </xf>
    <xf numFmtId="0" fontId="17" fillId="0" borderId="15" xfId="235" applyFont="1" applyBorder="1" applyAlignment="1" applyProtection="1">
      <alignment horizontal="left" vertical="center"/>
      <protection locked="0"/>
    </xf>
    <xf numFmtId="0" fontId="17" fillId="0" borderId="69" xfId="235" applyFont="1" applyBorder="1" applyAlignment="1" applyProtection="1">
      <alignment vertical="center"/>
      <protection locked="0"/>
    </xf>
    <xf numFmtId="0" fontId="17" fillId="0" borderId="17" xfId="235" applyFont="1" applyBorder="1" applyAlignment="1" applyProtection="1">
      <alignment vertical="center"/>
      <protection locked="0"/>
    </xf>
    <xf numFmtId="0" fontId="17" fillId="0" borderId="0" xfId="235" applyFont="1" applyAlignment="1" applyProtection="1">
      <alignment horizontal="right" vertical="center"/>
      <protection locked="0"/>
    </xf>
    <xf numFmtId="0" fontId="17" fillId="0" borderId="33" xfId="235" applyFont="1" applyBorder="1" applyAlignment="1" applyProtection="1">
      <alignment horizontal="right" vertical="center"/>
      <protection locked="0"/>
    </xf>
    <xf numFmtId="0" fontId="17" fillId="0" borderId="0" xfId="235" applyFont="1" applyAlignment="1" applyProtection="1">
      <alignment horizontal="left" vertical="center"/>
      <protection locked="0"/>
    </xf>
    <xf numFmtId="0" fontId="17" fillId="0" borderId="0" xfId="235" applyFont="1" applyAlignment="1" applyProtection="1">
      <alignment vertical="center"/>
      <protection locked="0"/>
    </xf>
    <xf numFmtId="0" fontId="17" fillId="0" borderId="33" xfId="235" applyFont="1" applyBorder="1" applyAlignment="1" applyProtection="1">
      <alignment vertical="center"/>
      <protection locked="0"/>
    </xf>
    <xf numFmtId="0" fontId="17" fillId="0" borderId="70" xfId="235" applyFont="1" applyBorder="1" applyAlignment="1" applyProtection="1">
      <alignment vertical="center"/>
      <protection locked="0"/>
    </xf>
    <xf numFmtId="0" fontId="17" fillId="0" borderId="19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left" vertical="center"/>
      <protection locked="0"/>
    </xf>
    <xf numFmtId="0" fontId="17" fillId="0" borderId="10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18" fillId="0" borderId="10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17" fillId="0" borderId="71" xfId="235" applyFont="1" applyBorder="1" applyAlignment="1" applyProtection="1">
      <alignment vertical="center"/>
      <protection locked="0"/>
    </xf>
    <xf numFmtId="0" fontId="20" fillId="0" borderId="15" xfId="235" applyFont="1" applyBorder="1" applyAlignment="1" applyProtection="1">
      <alignment horizontal="left" vertical="center"/>
      <protection locked="0"/>
    </xf>
    <xf numFmtId="0" fontId="20" fillId="0" borderId="10" xfId="235" applyFont="1" applyBorder="1" applyAlignment="1" applyProtection="1">
      <alignment horizontal="left" vertical="center"/>
      <protection locked="0"/>
    </xf>
    <xf numFmtId="0" fontId="19" fillId="0" borderId="17" xfId="235" applyFont="1" applyBorder="1" applyAlignment="1" applyProtection="1">
      <alignment vertical="center"/>
      <protection locked="0"/>
    </xf>
    <xf numFmtId="0" fontId="19" fillId="0" borderId="0" xfId="235" applyFont="1" applyAlignment="1" applyProtection="1">
      <alignment horizontal="left" vertical="center"/>
      <protection locked="0"/>
    </xf>
    <xf numFmtId="0" fontId="20" fillId="0" borderId="0" xfId="235" applyFont="1" applyAlignment="1" applyProtection="1">
      <alignment horizontal="left" vertical="center"/>
      <protection locked="0"/>
    </xf>
    <xf numFmtId="0" fontId="18" fillId="0" borderId="0" xfId="235" applyFont="1" applyAlignment="1" applyProtection="1">
      <alignment vertical="center"/>
      <protection locked="0"/>
    </xf>
    <xf numFmtId="0" fontId="18" fillId="0" borderId="33" xfId="235" applyFont="1" applyBorder="1" applyAlignment="1" applyProtection="1">
      <alignment vertical="center"/>
      <protection locked="0"/>
    </xf>
    <xf numFmtId="0" fontId="111" fillId="0" borderId="35" xfId="235" applyFont="1" applyBorder="1" applyAlignment="1" applyProtection="1">
      <alignment vertical="center"/>
      <protection locked="0"/>
    </xf>
    <xf numFmtId="0" fontId="113" fillId="0" borderId="34" xfId="235" applyFont="1" applyBorder="1" applyAlignment="1" applyProtection="1">
      <alignment vertical="center"/>
      <protection locked="0"/>
    </xf>
    <xf numFmtId="0" fontId="112" fillId="0" borderId="35" xfId="235" applyFont="1" applyBorder="1" applyAlignment="1" applyProtection="1">
      <alignment vertical="center"/>
      <protection locked="0"/>
    </xf>
    <xf numFmtId="0" fontId="113" fillId="0" borderId="35" xfId="235" applyFont="1" applyBorder="1" applyAlignment="1" applyProtection="1">
      <alignment vertical="center"/>
      <protection locked="0"/>
    </xf>
    <xf numFmtId="0" fontId="111" fillId="0" borderId="34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right" vertical="center"/>
      <protection locked="0"/>
    </xf>
    <xf numFmtId="0" fontId="17" fillId="0" borderId="32" xfId="235" applyFont="1" applyBorder="1" applyAlignment="1" applyProtection="1">
      <alignment horizontal="right" vertical="center"/>
      <protection locked="0"/>
    </xf>
    <xf numFmtId="0" fontId="19" fillId="0" borderId="19" xfId="235" applyFont="1" applyBorder="1" applyAlignment="1" applyProtection="1">
      <alignment vertical="center"/>
      <protection locked="0"/>
    </xf>
    <xf numFmtId="0" fontId="19" fillId="0" borderId="10" xfId="235" applyFont="1" applyBorder="1" applyAlignment="1" applyProtection="1">
      <alignment horizontal="left" vertical="center"/>
      <protection locked="0"/>
    </xf>
    <xf numFmtId="0" fontId="7" fillId="0" borderId="0" xfId="235" applyFont="1" applyProtection="1">
      <protection locked="0"/>
    </xf>
    <xf numFmtId="0" fontId="17" fillId="0" borderId="55" xfId="235" applyFont="1" applyBorder="1" applyAlignment="1" applyProtection="1">
      <alignment vertical="center"/>
      <protection locked="0"/>
    </xf>
    <xf numFmtId="0" fontId="90" fillId="0" borderId="13" xfId="235" applyFont="1" applyBorder="1" applyAlignment="1" applyProtection="1">
      <alignment horizontal="right"/>
      <protection locked="0"/>
    </xf>
    <xf numFmtId="0" fontId="90" fillId="0" borderId="51" xfId="235" applyFont="1" applyBorder="1" applyProtection="1">
      <protection locked="0"/>
    </xf>
    <xf numFmtId="0" fontId="17" fillId="0" borderId="56" xfId="235" applyFont="1" applyBorder="1" applyAlignment="1" applyProtection="1">
      <alignment vertical="center"/>
      <protection locked="0"/>
    </xf>
    <xf numFmtId="0" fontId="90" fillId="0" borderId="18" xfId="235" applyFont="1" applyBorder="1" applyAlignment="1" applyProtection="1">
      <alignment horizontal="right"/>
      <protection locked="0"/>
    </xf>
    <xf numFmtId="0" fontId="90" fillId="0" borderId="46" xfId="235" applyFont="1" applyBorder="1" applyProtection="1">
      <protection locked="0"/>
    </xf>
    <xf numFmtId="0" fontId="17" fillId="0" borderId="57" xfId="235" applyFont="1" applyBorder="1" applyAlignment="1" applyProtection="1">
      <alignment vertical="center"/>
      <protection locked="0"/>
    </xf>
    <xf numFmtId="0" fontId="17" fillId="0" borderId="58" xfId="235" applyFont="1" applyBorder="1" applyAlignment="1" applyProtection="1">
      <alignment vertical="center"/>
      <protection locked="0"/>
    </xf>
    <xf numFmtId="0" fontId="90" fillId="0" borderId="54" xfId="235" applyFont="1" applyBorder="1" applyAlignment="1" applyProtection="1">
      <alignment horizontal="right"/>
      <protection locked="0"/>
    </xf>
    <xf numFmtId="0" fontId="90" fillId="0" borderId="53" xfId="235" applyFont="1" applyBorder="1" applyProtection="1">
      <protection locked="0"/>
    </xf>
    <xf numFmtId="0" fontId="11" fillId="0" borderId="13" xfId="235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17" fillId="25" borderId="10" xfId="0" applyFont="1" applyFill="1" applyBorder="1" applyAlignment="1" applyProtection="1">
      <alignment vertical="center"/>
      <protection locked="0"/>
    </xf>
    <xf numFmtId="0" fontId="121" fillId="0" borderId="24" xfId="0" applyFont="1" applyBorder="1" applyAlignment="1" applyProtection="1">
      <alignment horizontal="left" vertical="center"/>
      <protection locked="0"/>
    </xf>
    <xf numFmtId="0" fontId="120" fillId="0" borderId="17" xfId="0" applyFont="1" applyBorder="1" applyAlignment="1" applyProtection="1">
      <alignment horizontal="left" vertical="center"/>
      <protection locked="0"/>
    </xf>
    <xf numFmtId="0" fontId="120" fillId="0" borderId="57" xfId="0" applyFont="1" applyBorder="1" applyAlignment="1" applyProtection="1">
      <alignment horizontal="left" vertical="center"/>
      <protection locked="0"/>
    </xf>
    <xf numFmtId="0" fontId="120" fillId="0" borderId="31" xfId="0" applyFont="1" applyBorder="1" applyAlignment="1" applyProtection="1">
      <alignment horizontal="left" vertical="center"/>
      <protection locked="0"/>
    </xf>
    <xf numFmtId="0" fontId="106" fillId="0" borderId="0" xfId="0" applyFont="1" applyProtection="1">
      <protection locked="0"/>
    </xf>
    <xf numFmtId="0" fontId="17" fillId="0" borderId="62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6" fillId="0" borderId="17" xfId="0" applyFont="1" applyBorder="1" applyAlignment="1" applyProtection="1">
      <alignment horizontal="center" vertical="center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76" fillId="0" borderId="19" xfId="0" applyFont="1" applyBorder="1" applyAlignment="1" applyProtection="1">
      <alignment horizontal="center" vertical="center"/>
      <protection locked="0"/>
    </xf>
    <xf numFmtId="0" fontId="76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 applyProtection="1">
      <alignment horizontal="right" vertical="center"/>
      <protection locked="0"/>
    </xf>
    <xf numFmtId="0" fontId="28" fillId="0" borderId="54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4" xfId="0" applyFont="1" applyBorder="1" applyAlignment="1" applyProtection="1">
      <alignment vertical="center"/>
      <protection locked="0"/>
    </xf>
    <xf numFmtId="0" fontId="17" fillId="0" borderId="62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77" fillId="0" borderId="17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85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12" fillId="0" borderId="63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59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0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59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5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0" fillId="0" borderId="56" xfId="0" applyFont="1" applyBorder="1" applyAlignment="1" applyProtection="1">
      <alignment horizontal="left" vertical="center"/>
      <protection locked="0"/>
    </xf>
    <xf numFmtId="0" fontId="120" fillId="0" borderId="15" xfId="0" applyFont="1" applyBorder="1" applyAlignment="1" applyProtection="1">
      <alignment horizontal="left" vertical="center"/>
      <protection locked="0"/>
    </xf>
    <xf numFmtId="0" fontId="120" fillId="0" borderId="14" xfId="0" applyFont="1" applyBorder="1" applyAlignment="1" applyProtection="1">
      <alignment horizontal="left" vertical="center"/>
      <protection locked="0"/>
    </xf>
    <xf numFmtId="0" fontId="120" fillId="0" borderId="55" xfId="0" applyFont="1" applyBorder="1" applyAlignment="1" applyProtection="1">
      <alignment horizontal="left" vertical="center"/>
      <protection locked="0"/>
    </xf>
    <xf numFmtId="0" fontId="120" fillId="0" borderId="12" xfId="0" applyFont="1" applyBorder="1" applyAlignment="1" applyProtection="1">
      <alignment horizontal="left" vertical="center"/>
      <protection locked="0"/>
    </xf>
    <xf numFmtId="0" fontId="120" fillId="0" borderId="11" xfId="0" applyFont="1" applyBorder="1" applyAlignment="1" applyProtection="1">
      <alignment horizontal="left" vertical="center"/>
      <protection locked="0"/>
    </xf>
    <xf numFmtId="0" fontId="121" fillId="0" borderId="23" xfId="0" applyFont="1" applyBorder="1" applyAlignment="1" applyProtection="1">
      <alignment horizontal="left" vertical="center"/>
      <protection locked="0"/>
    </xf>
    <xf numFmtId="0" fontId="120" fillId="0" borderId="28" xfId="0" applyFont="1" applyBorder="1" applyAlignment="1" applyProtection="1">
      <alignment horizontal="lef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26" fillId="0" borderId="88" xfId="303" applyFont="1" applyBorder="1" applyAlignment="1" applyProtection="1">
      <alignment vertical="center"/>
      <protection hidden="1"/>
    </xf>
    <xf numFmtId="0" fontId="126" fillId="0" borderId="89" xfId="303" applyFont="1" applyBorder="1" applyAlignment="1" applyProtection="1">
      <alignment horizontal="center" vertical="center"/>
      <protection hidden="1"/>
    </xf>
    <xf numFmtId="0" fontId="12" fillId="0" borderId="89" xfId="303" applyFont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20" fillId="28" borderId="87" xfId="303" applyFont="1" applyFill="1" applyBorder="1" applyAlignment="1" applyProtection="1">
      <alignment horizontal="left"/>
      <protection hidden="1"/>
    </xf>
    <xf numFmtId="0" fontId="122" fillId="28" borderId="87" xfId="303" applyFont="1" applyFill="1" applyBorder="1" applyAlignment="1" applyProtection="1">
      <alignment horizontal="left" vertical="center"/>
      <protection hidden="1"/>
    </xf>
    <xf numFmtId="0" fontId="120" fillId="0" borderId="87" xfId="303" applyFont="1" applyBorder="1" applyAlignment="1" applyProtection="1">
      <alignment horizontal="left"/>
      <protection hidden="1"/>
    </xf>
    <xf numFmtId="0" fontId="120" fillId="28" borderId="47" xfId="303" applyFont="1" applyFill="1" applyBorder="1" applyAlignment="1" applyProtection="1">
      <alignment horizontal="left"/>
      <protection hidden="1"/>
    </xf>
    <xf numFmtId="0" fontId="122" fillId="28" borderId="47" xfId="303" applyFont="1" applyFill="1" applyBorder="1" applyAlignment="1" applyProtection="1">
      <alignment horizontal="left" vertical="center"/>
      <protection hidden="1"/>
    </xf>
    <xf numFmtId="0" fontId="120" fillId="0" borderId="47" xfId="303" applyFont="1" applyBorder="1" applyAlignment="1" applyProtection="1">
      <alignment horizontal="left"/>
      <protection hidden="1"/>
    </xf>
    <xf numFmtId="0" fontId="122" fillId="28" borderId="90" xfId="303" applyFont="1" applyFill="1" applyBorder="1" applyAlignment="1" applyProtection="1">
      <alignment horizontal="left" vertical="center"/>
      <protection hidden="1"/>
    </xf>
    <xf numFmtId="0" fontId="122" fillId="0" borderId="87" xfId="303" applyFont="1" applyBorder="1" applyAlignment="1" applyProtection="1">
      <alignment horizontal="left" vertical="center"/>
      <protection hidden="1"/>
    </xf>
    <xf numFmtId="0" fontId="122" fillId="28" borderId="91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Border="1" applyAlignment="1" applyProtection="1">
      <alignment horizontal="left" vertical="center"/>
      <protection hidden="1"/>
    </xf>
    <xf numFmtId="0" fontId="122" fillId="0" borderId="47" xfId="303" applyFont="1" applyBorder="1" applyAlignment="1">
      <alignment horizontal="left"/>
    </xf>
    <xf numFmtId="0" fontId="122" fillId="28" borderId="47" xfId="303" applyFont="1" applyFill="1" applyBorder="1" applyAlignment="1">
      <alignment horizontal="left"/>
    </xf>
    <xf numFmtId="0" fontId="28" fillId="0" borderId="54" xfId="0" applyFont="1" applyBorder="1" applyAlignment="1" applyProtection="1">
      <alignment horizontal="right" vertical="center" wrapText="1"/>
      <protection locked="0"/>
    </xf>
    <xf numFmtId="0" fontId="59" fillId="25" borderId="0" xfId="0" applyFont="1" applyFill="1"/>
    <xf numFmtId="0" fontId="17" fillId="25" borderId="0" xfId="0" applyFont="1" applyFill="1" applyAlignment="1" applyProtection="1">
      <alignment horizontal="left" vertical="center"/>
      <protection locked="0"/>
    </xf>
    <xf numFmtId="0" fontId="120" fillId="0" borderId="10" xfId="0" applyFont="1" applyBorder="1" applyAlignment="1" applyProtection="1">
      <alignment horizontal="left"/>
      <protection locked="0"/>
    </xf>
    <xf numFmtId="0" fontId="127" fillId="0" borderId="26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127" fillId="0" borderId="30" xfId="0" applyFont="1" applyBorder="1" applyAlignment="1">
      <alignment horizontal="center" vertical="center"/>
    </xf>
    <xf numFmtId="0" fontId="127" fillId="0" borderId="30" xfId="0" applyFont="1" applyBorder="1" applyAlignment="1" applyProtection="1">
      <alignment horizontal="center" vertical="center"/>
      <protection hidden="1"/>
    </xf>
    <xf numFmtId="0" fontId="127" fillId="0" borderId="37" xfId="0" applyFont="1" applyBorder="1" applyAlignment="1">
      <alignment horizontal="center"/>
    </xf>
    <xf numFmtId="0" fontId="127" fillId="0" borderId="46" xfId="0" applyFont="1" applyBorder="1"/>
    <xf numFmtId="0" fontId="5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21" fillId="0" borderId="0" xfId="0" applyFont="1" applyAlignment="1" applyProtection="1">
      <alignment horizontal="left" vertical="top"/>
      <protection locked="0"/>
    </xf>
    <xf numFmtId="0" fontId="120" fillId="0" borderId="18" xfId="0" applyFont="1" applyBorder="1" applyAlignment="1" applyProtection="1">
      <alignment horizontal="left" vertical="center"/>
      <protection locked="0"/>
    </xf>
    <xf numFmtId="0" fontId="120" fillId="0" borderId="80" xfId="0" applyFont="1" applyBorder="1" applyAlignment="1" applyProtection="1">
      <alignment horizontal="left" vertical="center"/>
      <protection locked="0"/>
    </xf>
    <xf numFmtId="0" fontId="120" fillId="0" borderId="14" xfId="412" applyFont="1" applyBorder="1" applyAlignment="1" applyProtection="1">
      <alignment horizontal="left" vertical="center"/>
      <protection locked="0"/>
    </xf>
    <xf numFmtId="0" fontId="120" fillId="0" borderId="15" xfId="412" applyFont="1" applyBorder="1" applyAlignment="1" applyProtection="1">
      <alignment horizontal="left" vertical="center"/>
      <protection locked="0"/>
    </xf>
    <xf numFmtId="0" fontId="120" fillId="0" borderId="16" xfId="412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26" fillId="0" borderId="89" xfId="303" applyFont="1" applyBorder="1" applyAlignment="1" applyProtection="1">
      <alignment horizontal="left" vertical="center"/>
      <protection hidden="1"/>
    </xf>
    <xf numFmtId="0" fontId="126" fillId="0" borderId="89" xfId="303" applyFont="1" applyBorder="1" applyAlignment="1">
      <alignment horizontal="left"/>
    </xf>
    <xf numFmtId="0" fontId="6" fillId="0" borderId="89" xfId="303" applyFont="1" applyBorder="1" applyAlignment="1" applyProtection="1">
      <alignment horizontal="left"/>
      <protection hidden="1"/>
    </xf>
    <xf numFmtId="0" fontId="28" fillId="25" borderId="15" xfId="0" applyFont="1" applyFill="1" applyBorder="1" applyAlignment="1" applyProtection="1">
      <alignment horizontal="right" vertical="center" wrapText="1"/>
      <protection locked="0"/>
    </xf>
    <xf numFmtId="0" fontId="80" fillId="25" borderId="46" xfId="0" applyFont="1" applyFill="1" applyBorder="1" applyAlignment="1">
      <alignment horizontal="center"/>
    </xf>
    <xf numFmtId="0" fontId="127" fillId="0" borderId="42" xfId="0" applyFont="1" applyBorder="1" applyAlignment="1">
      <alignment horizontal="left"/>
    </xf>
    <xf numFmtId="0" fontId="127" fillId="0" borderId="42" xfId="0" applyFont="1" applyBorder="1"/>
    <xf numFmtId="0" fontId="127" fillId="0" borderId="42" xfId="0" applyFont="1" applyBorder="1" applyAlignment="1">
      <alignment horizontal="left" vertical="center"/>
    </xf>
    <xf numFmtId="0" fontId="75" fillId="25" borderId="0" xfId="0" applyFont="1" applyFill="1" applyAlignment="1">
      <alignment horizontal="center"/>
    </xf>
    <xf numFmtId="0" fontId="127" fillId="0" borderId="45" xfId="0" applyFont="1" applyBorder="1" applyAlignment="1">
      <alignment horizontal="left"/>
    </xf>
    <xf numFmtId="0" fontId="127" fillId="0" borderId="40" xfId="0" applyFont="1" applyBorder="1"/>
    <xf numFmtId="0" fontId="79" fillId="25" borderId="46" xfId="0" applyFont="1" applyFill="1" applyBorder="1" applyAlignment="1">
      <alignment horizontal="center"/>
    </xf>
    <xf numFmtId="0" fontId="127" fillId="0" borderId="16" xfId="0" applyFont="1" applyBorder="1"/>
    <xf numFmtId="0" fontId="122" fillId="0" borderId="0" xfId="0" applyFont="1" applyAlignment="1">
      <alignment horizontal="left" vertical="center"/>
    </xf>
    <xf numFmtId="0" fontId="34" fillId="0" borderId="0" xfId="235" applyFont="1" applyAlignment="1" applyProtection="1">
      <alignment horizontal="center" vertical="top" wrapText="1"/>
      <protection locked="0"/>
    </xf>
    <xf numFmtId="0" fontId="123" fillId="0" borderId="0" xfId="235" applyFont="1" applyAlignment="1" applyProtection="1">
      <alignment horizontal="center"/>
      <protection locked="0"/>
    </xf>
    <xf numFmtId="0" fontId="124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3" borderId="60" xfId="235" applyFont="1" applyFill="1" applyBorder="1" applyAlignment="1">
      <alignment horizontal="center"/>
    </xf>
    <xf numFmtId="0" fontId="15" fillId="23" borderId="76" xfId="235" applyFont="1" applyFill="1" applyBorder="1" applyAlignment="1">
      <alignment horizontal="center"/>
    </xf>
    <xf numFmtId="0" fontId="15" fillId="23" borderId="22" xfId="235" applyFont="1" applyFill="1" applyBorder="1" applyAlignment="1">
      <alignment horizont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36" fillId="23" borderId="60" xfId="235" applyFont="1" applyFill="1" applyBorder="1" applyAlignment="1">
      <alignment horizontal="center"/>
    </xf>
    <xf numFmtId="0" fontId="36" fillId="23" borderId="76" xfId="235" applyFont="1" applyFill="1" applyBorder="1" applyAlignment="1">
      <alignment horizontal="center"/>
    </xf>
    <xf numFmtId="0" fontId="36" fillId="23" borderId="22" xfId="235" applyFont="1" applyFill="1" applyBorder="1" applyAlignment="1">
      <alignment horizontal="center"/>
    </xf>
    <xf numFmtId="0" fontId="11" fillId="0" borderId="18" xfId="235" applyFont="1" applyBorder="1" applyAlignment="1">
      <alignment horizontal="center" vertical="center"/>
    </xf>
    <xf numFmtId="0" fontId="11" fillId="0" borderId="54" xfId="235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50" xfId="0" applyFont="1" applyBorder="1" applyAlignment="1" applyProtection="1">
      <alignment horizontal="center" vertical="center"/>
      <protection locked="0"/>
    </xf>
    <xf numFmtId="0" fontId="76" fillId="0" borderId="49" xfId="0" applyFont="1" applyBorder="1" applyAlignment="1" applyProtection="1">
      <alignment horizontal="center" vertical="center"/>
      <protection locked="0"/>
    </xf>
    <xf numFmtId="0" fontId="15" fillId="0" borderId="75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79" fillId="0" borderId="60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8" fillId="27" borderId="0" xfId="0" applyFont="1" applyFill="1" applyAlignment="1">
      <alignment horizontal="center"/>
    </xf>
    <xf numFmtId="0" fontId="122" fillId="0" borderId="92" xfId="0" applyFont="1" applyBorder="1" applyAlignment="1">
      <alignment horizontal="left" vertical="center"/>
    </xf>
    <xf numFmtId="0" fontId="122" fillId="0" borderId="93" xfId="0" applyFont="1" applyBorder="1" applyAlignment="1">
      <alignment horizontal="left" vertical="center"/>
    </xf>
    <xf numFmtId="0" fontId="122" fillId="0" borderId="74" xfId="0" applyFont="1" applyBorder="1" applyAlignment="1">
      <alignment horizontal="left" vertical="center"/>
    </xf>
    <xf numFmtId="0" fontId="122" fillId="0" borderId="72" xfId="0" applyFont="1" applyBorder="1" applyAlignment="1">
      <alignment horizontal="left" vertical="center"/>
    </xf>
    <xf numFmtId="0" fontId="86" fillId="0" borderId="76" xfId="0" applyFont="1" applyBorder="1" applyAlignment="1" applyProtection="1">
      <alignment horizontal="left"/>
      <protection locked="0"/>
    </xf>
    <xf numFmtId="0" fontId="86" fillId="0" borderId="22" xfId="0" applyFont="1" applyBorder="1" applyAlignment="1" applyProtection="1">
      <alignment horizontal="left"/>
      <protection locked="0"/>
    </xf>
    <xf numFmtId="0" fontId="36" fillId="0" borderId="60" xfId="0" applyFont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77" xfId="0" applyFont="1" applyBorder="1" applyAlignment="1">
      <alignment horizontal="center"/>
    </xf>
    <xf numFmtId="0" fontId="15" fillId="0" borderId="60" xfId="0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0" xfId="0" applyFont="1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6" fillId="25" borderId="60" xfId="0" applyFont="1" applyFill="1" applyBorder="1" applyAlignment="1">
      <alignment horizontal="center"/>
    </xf>
    <xf numFmtId="0" fontId="76" fillId="25" borderId="76" xfId="0" applyFont="1" applyFill="1" applyBorder="1" applyAlignment="1">
      <alignment horizontal="center"/>
    </xf>
    <xf numFmtId="0" fontId="76" fillId="25" borderId="22" xfId="0" applyFont="1" applyFill="1" applyBorder="1" applyAlignment="1">
      <alignment horizontal="center"/>
    </xf>
    <xf numFmtId="0" fontId="15" fillId="25" borderId="60" xfId="0" applyFont="1" applyFill="1" applyBorder="1" applyAlignment="1">
      <alignment horizontal="center"/>
    </xf>
    <xf numFmtId="0" fontId="15" fillId="25" borderId="76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6" fillId="0" borderId="60" xfId="0" applyFont="1" applyBorder="1" applyAlignment="1">
      <alignment horizontal="center"/>
    </xf>
    <xf numFmtId="0" fontId="76" fillId="0" borderId="7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122" fillId="0" borderId="0" xfId="0" applyFont="1" applyAlignment="1">
      <alignment horizontal="left" vertic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76" fillId="23" borderId="60" xfId="0" applyFont="1" applyFill="1" applyBorder="1" applyAlignment="1" applyProtection="1">
      <alignment horizontal="center"/>
      <protection locked="0"/>
    </xf>
    <xf numFmtId="0" fontId="76" fillId="23" borderId="76" xfId="0" applyFont="1" applyFill="1" applyBorder="1" applyAlignment="1" applyProtection="1">
      <alignment horizontal="center"/>
      <protection locked="0"/>
    </xf>
    <xf numFmtId="0" fontId="76" fillId="23" borderId="22" xfId="0" applyFont="1" applyFill="1" applyBorder="1" applyAlignment="1" applyProtection="1">
      <alignment horizontal="center"/>
      <protection locked="0"/>
    </xf>
    <xf numFmtId="0" fontId="15" fillId="23" borderId="60" xfId="0" applyFont="1" applyFill="1" applyBorder="1" applyAlignment="1" applyProtection="1">
      <alignment horizontal="center"/>
      <protection locked="0"/>
    </xf>
    <xf numFmtId="0" fontId="15" fillId="23" borderId="76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9" fillId="0" borderId="60" xfId="0" applyFont="1" applyBorder="1" applyAlignment="1" applyProtection="1">
      <alignment horizontal="center"/>
      <protection locked="0"/>
    </xf>
    <xf numFmtId="0" fontId="9" fillId="0" borderId="76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2" fillId="0" borderId="38" xfId="0" applyFont="1" applyBorder="1" applyAlignment="1">
      <alignment horizontal="center"/>
    </xf>
    <xf numFmtId="0" fontId="82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1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27" fillId="0" borderId="0" xfId="234" applyFont="1" applyAlignment="1">
      <alignment horizontal="center"/>
    </xf>
  </cellXfs>
  <cellStyles count="53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 10" xfId="28" xr:uid="{00000000-0005-0000-0000-00001C000000}"/>
    <cellStyle name="Comma 10 2" xfId="29" xr:uid="{00000000-0005-0000-0000-00001D000000}"/>
    <cellStyle name="Comma 10 2 2" xfId="238" xr:uid="{00000000-0005-0000-0000-00001E000000}"/>
    <cellStyle name="Comma 10 2 3" xfId="237" xr:uid="{00000000-0005-0000-0000-00001F000000}"/>
    <cellStyle name="Comma 10 3" xfId="30" xr:uid="{00000000-0005-0000-0000-000020000000}"/>
    <cellStyle name="Comma 10 3 2" xfId="240" xr:uid="{00000000-0005-0000-0000-000021000000}"/>
    <cellStyle name="Comma 10 3 3" xfId="239" xr:uid="{00000000-0005-0000-0000-000022000000}"/>
    <cellStyle name="Comma 10 4" xfId="241" xr:uid="{00000000-0005-0000-0000-000023000000}"/>
    <cellStyle name="Comma 10 5" xfId="236" xr:uid="{00000000-0005-0000-0000-000024000000}"/>
    <cellStyle name="Comma 11" xfId="31" xr:uid="{00000000-0005-0000-0000-000025000000}"/>
    <cellStyle name="Comma 11 2" xfId="32" xr:uid="{00000000-0005-0000-0000-000026000000}"/>
    <cellStyle name="Comma 11 2 2" xfId="243" xr:uid="{00000000-0005-0000-0000-000027000000}"/>
    <cellStyle name="Comma 11 3" xfId="244" xr:uid="{00000000-0005-0000-0000-000028000000}"/>
    <cellStyle name="Comma 11 4" xfId="242" xr:uid="{00000000-0005-0000-0000-000029000000}"/>
    <cellStyle name="Comma 12" xfId="33" xr:uid="{00000000-0005-0000-0000-00002A000000}"/>
    <cellStyle name="Comma 12 2" xfId="34" xr:uid="{00000000-0005-0000-0000-00002B000000}"/>
    <cellStyle name="Comma 12 2 2" xfId="246" xr:uid="{00000000-0005-0000-0000-00002C000000}"/>
    <cellStyle name="Comma 12 3" xfId="35" xr:uid="{00000000-0005-0000-0000-00002D000000}"/>
    <cellStyle name="Comma 12 3 2" xfId="247" xr:uid="{00000000-0005-0000-0000-00002E000000}"/>
    <cellStyle name="Comma 12 4" xfId="248" xr:uid="{00000000-0005-0000-0000-00002F000000}"/>
    <cellStyle name="Comma 12 5" xfId="245" xr:uid="{00000000-0005-0000-0000-000030000000}"/>
    <cellStyle name="Comma 13" xfId="36" xr:uid="{00000000-0005-0000-0000-000031000000}"/>
    <cellStyle name="Comma 13 2" xfId="37" xr:uid="{00000000-0005-0000-0000-000032000000}"/>
    <cellStyle name="Comma 13 2 2" xfId="461" xr:uid="{00000000-0005-0000-0000-000033000000}"/>
    <cellStyle name="Comma 13 3" xfId="249" xr:uid="{00000000-0005-0000-0000-000034000000}"/>
    <cellStyle name="Comma 14" xfId="38" xr:uid="{00000000-0005-0000-0000-000035000000}"/>
    <cellStyle name="Comma 14 2" xfId="39" xr:uid="{00000000-0005-0000-0000-000036000000}"/>
    <cellStyle name="Comma 14 3" xfId="250" xr:uid="{00000000-0005-0000-0000-000037000000}"/>
    <cellStyle name="Comma 15" xfId="40" xr:uid="{00000000-0005-0000-0000-000038000000}"/>
    <cellStyle name="Comma 2" xfId="41" xr:uid="{00000000-0005-0000-0000-000039000000}"/>
    <cellStyle name="Comma 3" xfId="42" xr:uid="{00000000-0005-0000-0000-00003A000000}"/>
    <cellStyle name="Comma 3 2" xfId="43" xr:uid="{00000000-0005-0000-0000-00003B000000}"/>
    <cellStyle name="Comma 3 2 2" xfId="253" xr:uid="{00000000-0005-0000-0000-00003C000000}"/>
    <cellStyle name="Comma 3 2 3" xfId="252" xr:uid="{00000000-0005-0000-0000-00003D000000}"/>
    <cellStyle name="Comma 3 3" xfId="44" xr:uid="{00000000-0005-0000-0000-00003E000000}"/>
    <cellStyle name="Comma 3 3 2" xfId="255" xr:uid="{00000000-0005-0000-0000-00003F000000}"/>
    <cellStyle name="Comma 3 3 3" xfId="254" xr:uid="{00000000-0005-0000-0000-000040000000}"/>
    <cellStyle name="Comma 3 4" xfId="256" xr:uid="{00000000-0005-0000-0000-000041000000}"/>
    <cellStyle name="Comma 3 5" xfId="251" xr:uid="{00000000-0005-0000-0000-000042000000}"/>
    <cellStyle name="Comma 4" xfId="45" xr:uid="{00000000-0005-0000-0000-000043000000}"/>
    <cellStyle name="Comma 4 2" xfId="258" xr:uid="{00000000-0005-0000-0000-000044000000}"/>
    <cellStyle name="Comma 4 3" xfId="257" xr:uid="{00000000-0005-0000-0000-000045000000}"/>
    <cellStyle name="Comma 5" xfId="46" xr:uid="{00000000-0005-0000-0000-000046000000}"/>
    <cellStyle name="Comma 5 2" xfId="47" xr:uid="{00000000-0005-0000-0000-000047000000}"/>
    <cellStyle name="Comma 5 2 2" xfId="261" xr:uid="{00000000-0005-0000-0000-000048000000}"/>
    <cellStyle name="Comma 5 2 3" xfId="260" xr:uid="{00000000-0005-0000-0000-000049000000}"/>
    <cellStyle name="Comma 5 3" xfId="262" xr:uid="{00000000-0005-0000-0000-00004A000000}"/>
    <cellStyle name="Comma 5 4" xfId="259" xr:uid="{00000000-0005-0000-0000-00004B000000}"/>
    <cellStyle name="Comma 6" xfId="48" xr:uid="{00000000-0005-0000-0000-00004C000000}"/>
    <cellStyle name="Comma 6 2" xfId="49" xr:uid="{00000000-0005-0000-0000-00004D000000}"/>
    <cellStyle name="Comma 6 2 2" xfId="50" xr:uid="{00000000-0005-0000-0000-00004E000000}"/>
    <cellStyle name="Comma 6 2 2 2" xfId="266" xr:uid="{00000000-0005-0000-0000-00004F000000}"/>
    <cellStyle name="Comma 6 2 2 3" xfId="265" xr:uid="{00000000-0005-0000-0000-000050000000}"/>
    <cellStyle name="Comma 6 2 3" xfId="51" xr:uid="{00000000-0005-0000-0000-000051000000}"/>
    <cellStyle name="Comma 6 2 3 2" xfId="268" xr:uid="{00000000-0005-0000-0000-000052000000}"/>
    <cellStyle name="Comma 6 2 3 3" xfId="267" xr:uid="{00000000-0005-0000-0000-000053000000}"/>
    <cellStyle name="Comma 6 2 4" xfId="269" xr:uid="{00000000-0005-0000-0000-000054000000}"/>
    <cellStyle name="Comma 6 2 5" xfId="264" xr:uid="{00000000-0005-0000-0000-000055000000}"/>
    <cellStyle name="Comma 6 3" xfId="52" xr:uid="{00000000-0005-0000-0000-000056000000}"/>
    <cellStyle name="Comma 6 3 2" xfId="271" xr:uid="{00000000-0005-0000-0000-000057000000}"/>
    <cellStyle name="Comma 6 3 3" xfId="270" xr:uid="{00000000-0005-0000-0000-000058000000}"/>
    <cellStyle name="Comma 6 4" xfId="272" xr:uid="{00000000-0005-0000-0000-000059000000}"/>
    <cellStyle name="Comma 6 5" xfId="263" xr:uid="{00000000-0005-0000-0000-00005A000000}"/>
    <cellStyle name="Comma 7" xfId="53" xr:uid="{00000000-0005-0000-0000-00005B000000}"/>
    <cellStyle name="Comma 7 2" xfId="54" xr:uid="{00000000-0005-0000-0000-00005C000000}"/>
    <cellStyle name="Comma 7 2 2" xfId="275" xr:uid="{00000000-0005-0000-0000-00005D000000}"/>
    <cellStyle name="Comma 7 2 3" xfId="274" xr:uid="{00000000-0005-0000-0000-00005E000000}"/>
    <cellStyle name="Comma 7 3" xfId="276" xr:uid="{00000000-0005-0000-0000-00005F000000}"/>
    <cellStyle name="Comma 7 4" xfId="273" xr:uid="{00000000-0005-0000-0000-000060000000}"/>
    <cellStyle name="Comma 8" xfId="55" xr:uid="{00000000-0005-0000-0000-000061000000}"/>
    <cellStyle name="Comma 8 2" xfId="56" xr:uid="{00000000-0005-0000-0000-000062000000}"/>
    <cellStyle name="Comma 8 2 2" xfId="279" xr:uid="{00000000-0005-0000-0000-000063000000}"/>
    <cellStyle name="Comma 8 2 3" xfId="278" xr:uid="{00000000-0005-0000-0000-000064000000}"/>
    <cellStyle name="Comma 8 3" xfId="280" xr:uid="{00000000-0005-0000-0000-000065000000}"/>
    <cellStyle name="Comma 8 4" xfId="277" xr:uid="{00000000-0005-0000-0000-000066000000}"/>
    <cellStyle name="Comma 9" xfId="57" xr:uid="{00000000-0005-0000-0000-000067000000}"/>
    <cellStyle name="Comma 9 2" xfId="58" xr:uid="{00000000-0005-0000-0000-000068000000}"/>
    <cellStyle name="Comma 9 2 2" xfId="283" xr:uid="{00000000-0005-0000-0000-000069000000}"/>
    <cellStyle name="Comma 9 2 3" xfId="282" xr:uid="{00000000-0005-0000-0000-00006A000000}"/>
    <cellStyle name="Comma 9 3" xfId="59" xr:uid="{00000000-0005-0000-0000-00006B000000}"/>
    <cellStyle name="Comma 9 3 2" xfId="285" xr:uid="{00000000-0005-0000-0000-00006C000000}"/>
    <cellStyle name="Comma 9 3 3" xfId="284" xr:uid="{00000000-0005-0000-0000-00006D000000}"/>
    <cellStyle name="Comma 9 4" xfId="286" xr:uid="{00000000-0005-0000-0000-00006E000000}"/>
    <cellStyle name="Comma 9 5" xfId="281" xr:uid="{00000000-0005-0000-0000-00006F000000}"/>
    <cellStyle name="Explanatory Text 2" xfId="60" xr:uid="{00000000-0005-0000-0000-000070000000}"/>
    <cellStyle name="Good 2" xfId="61" xr:uid="{00000000-0005-0000-0000-000071000000}"/>
    <cellStyle name="Heading 1 2" xfId="62" xr:uid="{00000000-0005-0000-0000-000072000000}"/>
    <cellStyle name="Heading 2 2" xfId="63" xr:uid="{00000000-0005-0000-0000-000073000000}"/>
    <cellStyle name="Heading 3 2" xfId="64" xr:uid="{00000000-0005-0000-0000-000074000000}"/>
    <cellStyle name="Heading 3 2 2" xfId="65" xr:uid="{00000000-0005-0000-0000-000075000000}"/>
    <cellStyle name="Heading 3 2 2 2" xfId="66" xr:uid="{00000000-0005-0000-0000-000076000000}"/>
    <cellStyle name="Heading 3 2 2_CKDL_LK" xfId="67" xr:uid="{00000000-0005-0000-0000-000077000000}"/>
    <cellStyle name="Heading 3 2 3" xfId="68" xr:uid="{00000000-0005-0000-0000-000078000000}"/>
    <cellStyle name="Heading 3 2 3 2" xfId="69" xr:uid="{00000000-0005-0000-0000-000079000000}"/>
    <cellStyle name="Heading 3 2 3_CKDL_LK" xfId="70" xr:uid="{00000000-0005-0000-0000-00007A000000}"/>
    <cellStyle name="Heading 3 2 4" xfId="71" xr:uid="{00000000-0005-0000-0000-00007B000000}"/>
    <cellStyle name="Heading 3 2 4 2" xfId="72" xr:uid="{00000000-0005-0000-0000-00007C000000}"/>
    <cellStyle name="Heading 3 2 4_CKDL_LK" xfId="73" xr:uid="{00000000-0005-0000-0000-00007D000000}"/>
    <cellStyle name="Heading 3 2 5" xfId="74" xr:uid="{00000000-0005-0000-0000-00007E000000}"/>
    <cellStyle name="Heading 3 2 5 2" xfId="75" xr:uid="{00000000-0005-0000-0000-00007F000000}"/>
    <cellStyle name="Heading 3 2 5_CKDL_LK" xfId="76" xr:uid="{00000000-0005-0000-0000-000080000000}"/>
    <cellStyle name="Heading 3 2 6" xfId="77" xr:uid="{00000000-0005-0000-0000-000081000000}"/>
    <cellStyle name="Heading 3 2 7" xfId="78" xr:uid="{00000000-0005-0000-0000-000082000000}"/>
    <cellStyle name="Heading 3 2_CKDL_LK" xfId="79" xr:uid="{00000000-0005-0000-0000-000083000000}"/>
    <cellStyle name="Heading 4 2" xfId="80" xr:uid="{00000000-0005-0000-0000-000084000000}"/>
    <cellStyle name="Hyperlink 2" xfId="81" xr:uid="{00000000-0005-0000-0000-000085000000}"/>
    <cellStyle name="Hyperlink 2 10" xfId="82" xr:uid="{00000000-0005-0000-0000-000086000000}"/>
    <cellStyle name="Hyperlink 2 2" xfId="83" xr:uid="{00000000-0005-0000-0000-000087000000}"/>
    <cellStyle name="Hyperlink 2 3" xfId="84" xr:uid="{00000000-0005-0000-0000-000088000000}"/>
    <cellStyle name="Hyperlink 2 4" xfId="85" xr:uid="{00000000-0005-0000-0000-000089000000}"/>
    <cellStyle name="Hyperlink 2 5" xfId="86" xr:uid="{00000000-0005-0000-0000-00008A000000}"/>
    <cellStyle name="Hyperlink 2 6" xfId="87" xr:uid="{00000000-0005-0000-0000-00008B000000}"/>
    <cellStyle name="Hyperlink 2 7" xfId="88" xr:uid="{00000000-0005-0000-0000-00008C000000}"/>
    <cellStyle name="Hyperlink 2 8" xfId="89" xr:uid="{00000000-0005-0000-0000-00008D000000}"/>
    <cellStyle name="Hyperlink 2 9" xfId="90" xr:uid="{00000000-0005-0000-0000-00008E000000}"/>
    <cellStyle name="Hyperlink 3" xfId="91" xr:uid="{00000000-0005-0000-0000-00008F000000}"/>
    <cellStyle name="Hyperlink 4" xfId="92" xr:uid="{00000000-0005-0000-0000-000090000000}"/>
    <cellStyle name="Input 2" xfId="93" xr:uid="{00000000-0005-0000-0000-000091000000}"/>
    <cellStyle name="Input 2 2" xfId="94" xr:uid="{00000000-0005-0000-0000-000092000000}"/>
    <cellStyle name="Input 2_CKDL_LK" xfId="95" xr:uid="{00000000-0005-0000-0000-000093000000}"/>
    <cellStyle name="Linked Cell 2" xfId="96" xr:uid="{00000000-0005-0000-0000-000094000000}"/>
    <cellStyle name="Neutral 2" xfId="97" xr:uid="{00000000-0005-0000-0000-000095000000}"/>
    <cellStyle name="Normal" xfId="0" builtinId="0"/>
    <cellStyle name="Normal 10" xfId="98" xr:uid="{00000000-0005-0000-0000-000097000000}"/>
    <cellStyle name="Normal 10 2" xfId="99" xr:uid="{00000000-0005-0000-0000-000098000000}"/>
    <cellStyle name="Normal 10 2 2" xfId="288" xr:uid="{00000000-0005-0000-0000-000099000000}"/>
    <cellStyle name="Normal 10 2 3" xfId="462" xr:uid="{00000000-0005-0000-0000-00009A000000}"/>
    <cellStyle name="Normal 10 2 4" xfId="497" xr:uid="{00000000-0005-0000-0000-00009B000000}"/>
    <cellStyle name="Normal 10 3" xfId="100" xr:uid="{00000000-0005-0000-0000-00009C000000}"/>
    <cellStyle name="Normal 10 3 2" xfId="289" xr:uid="{00000000-0005-0000-0000-00009D000000}"/>
    <cellStyle name="Normal 10 3 3" xfId="463" xr:uid="{00000000-0005-0000-0000-00009E000000}"/>
    <cellStyle name="Normal 10 3 4" xfId="498" xr:uid="{00000000-0005-0000-0000-00009F000000}"/>
    <cellStyle name="Normal 10 4" xfId="287" xr:uid="{00000000-0005-0000-0000-0000A0000000}"/>
    <cellStyle name="Normal 11" xfId="101" xr:uid="{00000000-0005-0000-0000-0000A1000000}"/>
    <cellStyle name="Normal 11 2" xfId="102" xr:uid="{00000000-0005-0000-0000-0000A2000000}"/>
    <cellStyle name="Normal 11 2 2" xfId="291" xr:uid="{00000000-0005-0000-0000-0000A3000000}"/>
    <cellStyle name="Normal 11 2 3" xfId="464" xr:uid="{00000000-0005-0000-0000-0000A4000000}"/>
    <cellStyle name="Normal 11 2 4" xfId="499" xr:uid="{00000000-0005-0000-0000-0000A5000000}"/>
    <cellStyle name="Normal 11 3" xfId="103" xr:uid="{00000000-0005-0000-0000-0000A6000000}"/>
    <cellStyle name="Normal 11 3 2" xfId="292" xr:uid="{00000000-0005-0000-0000-0000A7000000}"/>
    <cellStyle name="Normal 11 3 3" xfId="465" xr:uid="{00000000-0005-0000-0000-0000A8000000}"/>
    <cellStyle name="Normal 11 3 4" xfId="500" xr:uid="{00000000-0005-0000-0000-0000A9000000}"/>
    <cellStyle name="Normal 11 4" xfId="290" xr:uid="{00000000-0005-0000-0000-0000AA000000}"/>
    <cellStyle name="Normal 12" xfId="104" xr:uid="{00000000-0005-0000-0000-0000AB000000}"/>
    <cellStyle name="Normal 12 2" xfId="105" xr:uid="{00000000-0005-0000-0000-0000AC000000}"/>
    <cellStyle name="Normal 12 2 2" xfId="294" xr:uid="{00000000-0005-0000-0000-0000AD000000}"/>
    <cellStyle name="Normal 12 2 3" xfId="466" xr:uid="{00000000-0005-0000-0000-0000AE000000}"/>
    <cellStyle name="Normal 12 2 4" xfId="501" xr:uid="{00000000-0005-0000-0000-0000AF000000}"/>
    <cellStyle name="Normal 12 3" xfId="106" xr:uid="{00000000-0005-0000-0000-0000B0000000}"/>
    <cellStyle name="Normal 12 3 2" xfId="295" xr:uid="{00000000-0005-0000-0000-0000B1000000}"/>
    <cellStyle name="Normal 12 3 3" xfId="467" xr:uid="{00000000-0005-0000-0000-0000B2000000}"/>
    <cellStyle name="Normal 12 3 4" xfId="502" xr:uid="{00000000-0005-0000-0000-0000B3000000}"/>
    <cellStyle name="Normal 12 4" xfId="293" xr:uid="{00000000-0005-0000-0000-0000B4000000}"/>
    <cellStyle name="Normal 13" xfId="107" xr:uid="{00000000-0005-0000-0000-0000B5000000}"/>
    <cellStyle name="Normal 13 2" xfId="108" xr:uid="{00000000-0005-0000-0000-0000B6000000}"/>
    <cellStyle name="Normal 13 2 2" xfId="297" xr:uid="{00000000-0005-0000-0000-0000B7000000}"/>
    <cellStyle name="Normal 13 2 3" xfId="468" xr:uid="{00000000-0005-0000-0000-0000B8000000}"/>
    <cellStyle name="Normal 13 2 4" xfId="503" xr:uid="{00000000-0005-0000-0000-0000B9000000}"/>
    <cellStyle name="Normal 13 3" xfId="109" xr:uid="{00000000-0005-0000-0000-0000BA000000}"/>
    <cellStyle name="Normal 13 3 2" xfId="298" xr:uid="{00000000-0005-0000-0000-0000BB000000}"/>
    <cellStyle name="Normal 13 3 3" xfId="469" xr:uid="{00000000-0005-0000-0000-0000BC000000}"/>
    <cellStyle name="Normal 13 3 4" xfId="504" xr:uid="{00000000-0005-0000-0000-0000BD000000}"/>
    <cellStyle name="Normal 13 4" xfId="296" xr:uid="{00000000-0005-0000-0000-0000BE000000}"/>
    <cellStyle name="Normal 14" xfId="110" xr:uid="{00000000-0005-0000-0000-0000BF000000}"/>
    <cellStyle name="Normal 14 2" xfId="111" xr:uid="{00000000-0005-0000-0000-0000C0000000}"/>
    <cellStyle name="Normal 14 2 2" xfId="300" xr:uid="{00000000-0005-0000-0000-0000C1000000}"/>
    <cellStyle name="Normal 14 2 3" xfId="470" xr:uid="{00000000-0005-0000-0000-0000C2000000}"/>
    <cellStyle name="Normal 14 2 4" xfId="505" xr:uid="{00000000-0005-0000-0000-0000C3000000}"/>
    <cellStyle name="Normal 14 3" xfId="112" xr:uid="{00000000-0005-0000-0000-0000C4000000}"/>
    <cellStyle name="Normal 14 3 2" xfId="301" xr:uid="{00000000-0005-0000-0000-0000C5000000}"/>
    <cellStyle name="Normal 14 3 3" xfId="471" xr:uid="{00000000-0005-0000-0000-0000C6000000}"/>
    <cellStyle name="Normal 14 3 4" xfId="506" xr:uid="{00000000-0005-0000-0000-0000C7000000}"/>
    <cellStyle name="Normal 14 4" xfId="299" xr:uid="{00000000-0005-0000-0000-0000C8000000}"/>
    <cellStyle name="Normal 15" xfId="113" xr:uid="{00000000-0005-0000-0000-0000C9000000}"/>
    <cellStyle name="Normal 15 10" xfId="114" xr:uid="{00000000-0005-0000-0000-0000CA000000}"/>
    <cellStyle name="Normal 15 10 2" xfId="303" xr:uid="{00000000-0005-0000-0000-0000CB000000}"/>
    <cellStyle name="Normal 15 10 3" xfId="302" xr:uid="{00000000-0005-0000-0000-0000CC000000}"/>
    <cellStyle name="Normal 15 11" xfId="115" xr:uid="{00000000-0005-0000-0000-0000CD000000}"/>
    <cellStyle name="Normal 15 11 2" xfId="305" xr:uid="{00000000-0005-0000-0000-0000CE000000}"/>
    <cellStyle name="Normal 15 11 3" xfId="304" xr:uid="{00000000-0005-0000-0000-0000CF000000}"/>
    <cellStyle name="Normal 15 12" xfId="116" xr:uid="{00000000-0005-0000-0000-0000D0000000}"/>
    <cellStyle name="Normal 15 12 2" xfId="307" xr:uid="{00000000-0005-0000-0000-0000D1000000}"/>
    <cellStyle name="Normal 15 12 3" xfId="306" xr:uid="{00000000-0005-0000-0000-0000D2000000}"/>
    <cellStyle name="Normal 15 13" xfId="117" xr:uid="{00000000-0005-0000-0000-0000D3000000}"/>
    <cellStyle name="Normal 15 13 2" xfId="309" xr:uid="{00000000-0005-0000-0000-0000D4000000}"/>
    <cellStyle name="Normal 15 13 3" xfId="308" xr:uid="{00000000-0005-0000-0000-0000D5000000}"/>
    <cellStyle name="Normal 15 14" xfId="235" xr:uid="{00000000-0005-0000-0000-0000D6000000}"/>
    <cellStyle name="Normal 15 2" xfId="118" xr:uid="{00000000-0005-0000-0000-0000D7000000}"/>
    <cellStyle name="Normal 15 2 2" xfId="119" xr:uid="{00000000-0005-0000-0000-0000D8000000}"/>
    <cellStyle name="Normal 15 2 2 2" xfId="312" xr:uid="{00000000-0005-0000-0000-0000D9000000}"/>
    <cellStyle name="Normal 15 2 2 3" xfId="311" xr:uid="{00000000-0005-0000-0000-0000DA000000}"/>
    <cellStyle name="Normal 15 2 3" xfId="313" xr:uid="{00000000-0005-0000-0000-0000DB000000}"/>
    <cellStyle name="Normal 15 2 4" xfId="310" xr:uid="{00000000-0005-0000-0000-0000DC000000}"/>
    <cellStyle name="Normal 15 3" xfId="120" xr:uid="{00000000-0005-0000-0000-0000DD000000}"/>
    <cellStyle name="Normal 15 3 2" xfId="121" xr:uid="{00000000-0005-0000-0000-0000DE000000}"/>
    <cellStyle name="Normal 15 3 2 2" xfId="316" xr:uid="{00000000-0005-0000-0000-0000DF000000}"/>
    <cellStyle name="Normal 15 3 2 3" xfId="315" xr:uid="{00000000-0005-0000-0000-0000E0000000}"/>
    <cellStyle name="Normal 15 3 3" xfId="317" xr:uid="{00000000-0005-0000-0000-0000E1000000}"/>
    <cellStyle name="Normal 15 3 4" xfId="314" xr:uid="{00000000-0005-0000-0000-0000E2000000}"/>
    <cellStyle name="Normal 15 4" xfId="122" xr:uid="{00000000-0005-0000-0000-0000E3000000}"/>
    <cellStyle name="Normal 15 4 2" xfId="319" xr:uid="{00000000-0005-0000-0000-0000E4000000}"/>
    <cellStyle name="Normal 15 4 3" xfId="318" xr:uid="{00000000-0005-0000-0000-0000E5000000}"/>
    <cellStyle name="Normal 15 5" xfId="123" xr:uid="{00000000-0005-0000-0000-0000E6000000}"/>
    <cellStyle name="Normal 15 5 2" xfId="321" xr:uid="{00000000-0005-0000-0000-0000E7000000}"/>
    <cellStyle name="Normal 15 5 3" xfId="320" xr:uid="{00000000-0005-0000-0000-0000E8000000}"/>
    <cellStyle name="Normal 15 6" xfId="124" xr:uid="{00000000-0005-0000-0000-0000E9000000}"/>
    <cellStyle name="Normal 15 6 2" xfId="323" xr:uid="{00000000-0005-0000-0000-0000EA000000}"/>
    <cellStyle name="Normal 15 6 3" xfId="322" xr:uid="{00000000-0005-0000-0000-0000EB000000}"/>
    <cellStyle name="Normal 15 7" xfId="125" xr:uid="{00000000-0005-0000-0000-0000EC000000}"/>
    <cellStyle name="Normal 15 7 2" xfId="325" xr:uid="{00000000-0005-0000-0000-0000ED000000}"/>
    <cellStyle name="Normal 15 7 3" xfId="324" xr:uid="{00000000-0005-0000-0000-0000EE000000}"/>
    <cellStyle name="Normal 15 8" xfId="126" xr:uid="{00000000-0005-0000-0000-0000EF000000}"/>
    <cellStyle name="Normal 15 8 2" xfId="327" xr:uid="{00000000-0005-0000-0000-0000F0000000}"/>
    <cellStyle name="Normal 15 8 3" xfId="326" xr:uid="{00000000-0005-0000-0000-0000F1000000}"/>
    <cellStyle name="Normal 15 9" xfId="127" xr:uid="{00000000-0005-0000-0000-0000F2000000}"/>
    <cellStyle name="Normal 15 9 2" xfId="329" xr:uid="{00000000-0005-0000-0000-0000F3000000}"/>
    <cellStyle name="Normal 15 9 3" xfId="328" xr:uid="{00000000-0005-0000-0000-0000F4000000}"/>
    <cellStyle name="Normal 16" xfId="234" xr:uid="{00000000-0005-0000-0000-0000F5000000}"/>
    <cellStyle name="Normal 16 2" xfId="128" xr:uid="{00000000-0005-0000-0000-0000F6000000}"/>
    <cellStyle name="Normal 16 2 2" xfId="330" xr:uid="{00000000-0005-0000-0000-0000F7000000}"/>
    <cellStyle name="Normal 16 2 3" xfId="472" xr:uid="{00000000-0005-0000-0000-0000F8000000}"/>
    <cellStyle name="Normal 16 2 4" xfId="507" xr:uid="{00000000-0005-0000-0000-0000F9000000}"/>
    <cellStyle name="Normal 16 3" xfId="129" xr:uid="{00000000-0005-0000-0000-0000FA000000}"/>
    <cellStyle name="Normal 16 3 2" xfId="331" xr:uid="{00000000-0005-0000-0000-0000FB000000}"/>
    <cellStyle name="Normal 16 3 3" xfId="473" xr:uid="{00000000-0005-0000-0000-0000FC000000}"/>
    <cellStyle name="Normal 16 3 4" xfId="508" xr:uid="{00000000-0005-0000-0000-0000FD000000}"/>
    <cellStyle name="Normal 17" xfId="130" xr:uid="{00000000-0005-0000-0000-0000FE000000}"/>
    <cellStyle name="Normal 17 2" xfId="131" xr:uid="{00000000-0005-0000-0000-0000FF000000}"/>
    <cellStyle name="Normal 17 2 2" xfId="334" xr:uid="{00000000-0005-0000-0000-000000010000}"/>
    <cellStyle name="Normal 17 2 3" xfId="333" xr:uid="{00000000-0005-0000-0000-000001010000}"/>
    <cellStyle name="Normal 17 3" xfId="132" xr:uid="{00000000-0005-0000-0000-000002010000}"/>
    <cellStyle name="Normal 17 3 2" xfId="336" xr:uid="{00000000-0005-0000-0000-000003010000}"/>
    <cellStyle name="Normal 17 3 3" xfId="335" xr:uid="{00000000-0005-0000-0000-000004010000}"/>
    <cellStyle name="Normal 17 4" xfId="337" xr:uid="{00000000-0005-0000-0000-000005010000}"/>
    <cellStyle name="Normal 17 5" xfId="332" xr:uid="{00000000-0005-0000-0000-000006010000}"/>
    <cellStyle name="Normal 18" xfId="460" xr:uid="{00000000-0005-0000-0000-000007010000}"/>
    <cellStyle name="Normal 18 2" xfId="133" xr:uid="{00000000-0005-0000-0000-000008010000}"/>
    <cellStyle name="Normal 18 2 2" xfId="338" xr:uid="{00000000-0005-0000-0000-000009010000}"/>
    <cellStyle name="Normal 18 2 3" xfId="474" xr:uid="{00000000-0005-0000-0000-00000A010000}"/>
    <cellStyle name="Normal 18 2 4" xfId="509" xr:uid="{00000000-0005-0000-0000-00000B010000}"/>
    <cellStyle name="Normal 18 3" xfId="134" xr:uid="{00000000-0005-0000-0000-00000C010000}"/>
    <cellStyle name="Normal 18 3 2" xfId="340" xr:uid="{00000000-0005-0000-0000-00000D010000}"/>
    <cellStyle name="Normal 18 3 3" xfId="339" xr:uid="{00000000-0005-0000-0000-00000E010000}"/>
    <cellStyle name="Normal 19 2" xfId="135" xr:uid="{00000000-0005-0000-0000-00000F010000}"/>
    <cellStyle name="Normal 19 2 2" xfId="341" xr:uid="{00000000-0005-0000-0000-000010010000}"/>
    <cellStyle name="Normal 19 2 3" xfId="475" xr:uid="{00000000-0005-0000-0000-000011010000}"/>
    <cellStyle name="Normal 19 2 4" xfId="510" xr:uid="{00000000-0005-0000-0000-000012010000}"/>
    <cellStyle name="Normal 2" xfId="136" xr:uid="{00000000-0005-0000-0000-000013010000}"/>
    <cellStyle name="Normal 2 2" xfId="137" xr:uid="{00000000-0005-0000-0000-000014010000}"/>
    <cellStyle name="Normal 2 2 10" xfId="138" xr:uid="{00000000-0005-0000-0000-000015010000}"/>
    <cellStyle name="Normal 2 2 10 2" xfId="344" xr:uid="{00000000-0005-0000-0000-000016010000}"/>
    <cellStyle name="Normal 2 2 10 3" xfId="343" xr:uid="{00000000-0005-0000-0000-000017010000}"/>
    <cellStyle name="Normal 2 2 11" xfId="345" xr:uid="{00000000-0005-0000-0000-000018010000}"/>
    <cellStyle name="Normal 2 2 12" xfId="342" xr:uid="{00000000-0005-0000-0000-000019010000}"/>
    <cellStyle name="Normal 2 2 2" xfId="139" xr:uid="{00000000-0005-0000-0000-00001A010000}"/>
    <cellStyle name="Normal 2 2 2 2" xfId="140" xr:uid="{00000000-0005-0000-0000-00001B010000}"/>
    <cellStyle name="Normal 2 2 2 2 2" xfId="141" xr:uid="{00000000-0005-0000-0000-00001C010000}"/>
    <cellStyle name="Normal 2 2 2 2 2 2" xfId="348" xr:uid="{00000000-0005-0000-0000-00001D010000}"/>
    <cellStyle name="Normal 2 2 2 2 2 3" xfId="347" xr:uid="{00000000-0005-0000-0000-00001E010000}"/>
    <cellStyle name="Normal 2 2 2 2 3" xfId="142" xr:uid="{00000000-0005-0000-0000-00001F010000}"/>
    <cellStyle name="Normal 2 2 2 2 4" xfId="349" xr:uid="{00000000-0005-0000-0000-000020010000}"/>
    <cellStyle name="Normal 2 2 2 2 5" xfId="346" xr:uid="{00000000-0005-0000-0000-000021010000}"/>
    <cellStyle name="Normal 2 2 3" xfId="143" xr:uid="{00000000-0005-0000-0000-000022010000}"/>
    <cellStyle name="Normal 2 2 3 2" xfId="351" xr:uid="{00000000-0005-0000-0000-000023010000}"/>
    <cellStyle name="Normal 2 2 3 3" xfId="350" xr:uid="{00000000-0005-0000-0000-000024010000}"/>
    <cellStyle name="Normal 2 2 4" xfId="144" xr:uid="{00000000-0005-0000-0000-000025010000}"/>
    <cellStyle name="Normal 2 2 4 2" xfId="353" xr:uid="{00000000-0005-0000-0000-000026010000}"/>
    <cellStyle name="Normal 2 2 4 3" xfId="352" xr:uid="{00000000-0005-0000-0000-000027010000}"/>
    <cellStyle name="Normal 2 2 5" xfId="145" xr:uid="{00000000-0005-0000-0000-000028010000}"/>
    <cellStyle name="Normal 2 2 5 2" xfId="355" xr:uid="{00000000-0005-0000-0000-000029010000}"/>
    <cellStyle name="Normal 2 2 5 3" xfId="354" xr:uid="{00000000-0005-0000-0000-00002A010000}"/>
    <cellStyle name="Normal 2 2 6" xfId="146" xr:uid="{00000000-0005-0000-0000-00002B010000}"/>
    <cellStyle name="Normal 2 2 6 2" xfId="357" xr:uid="{00000000-0005-0000-0000-00002C010000}"/>
    <cellStyle name="Normal 2 2 6 3" xfId="356" xr:uid="{00000000-0005-0000-0000-00002D010000}"/>
    <cellStyle name="Normal 2 2 7" xfId="147" xr:uid="{00000000-0005-0000-0000-00002E010000}"/>
    <cellStyle name="Normal 2 2 7 2" xfId="359" xr:uid="{00000000-0005-0000-0000-00002F010000}"/>
    <cellStyle name="Normal 2 2 7 3" xfId="358" xr:uid="{00000000-0005-0000-0000-000030010000}"/>
    <cellStyle name="Normal 2 2 8" xfId="148" xr:uid="{00000000-0005-0000-0000-000031010000}"/>
    <cellStyle name="Normal 2 2 8 2" xfId="361" xr:uid="{00000000-0005-0000-0000-000032010000}"/>
    <cellStyle name="Normal 2 2 8 3" xfId="360" xr:uid="{00000000-0005-0000-0000-000033010000}"/>
    <cellStyle name="Normal 2 2 9" xfId="149" xr:uid="{00000000-0005-0000-0000-000034010000}"/>
    <cellStyle name="Normal 2 2 9 2" xfId="363" xr:uid="{00000000-0005-0000-0000-000035010000}"/>
    <cellStyle name="Normal 2 2 9 3" xfId="362" xr:uid="{00000000-0005-0000-0000-000036010000}"/>
    <cellStyle name="Normal 20" xfId="150" xr:uid="{00000000-0005-0000-0000-000037010000}"/>
    <cellStyle name="Normal 20 2" xfId="151" xr:uid="{00000000-0005-0000-0000-000038010000}"/>
    <cellStyle name="Normal 20 2 2" xfId="365" xr:uid="{00000000-0005-0000-0000-000039010000}"/>
    <cellStyle name="Normal 20 2 3" xfId="476" xr:uid="{00000000-0005-0000-0000-00003A010000}"/>
    <cellStyle name="Normal 20 2 4" xfId="511" xr:uid="{00000000-0005-0000-0000-00003B010000}"/>
    <cellStyle name="Normal 20 3" xfId="364" xr:uid="{00000000-0005-0000-0000-00003C010000}"/>
    <cellStyle name="Normal 21" xfId="152" xr:uid="{00000000-0005-0000-0000-00003D010000}"/>
    <cellStyle name="Normal 21 2" xfId="153" xr:uid="{00000000-0005-0000-0000-00003E010000}"/>
    <cellStyle name="Normal 21 2 2" xfId="367" xr:uid="{00000000-0005-0000-0000-00003F010000}"/>
    <cellStyle name="Normal 21 2 3" xfId="477" xr:uid="{00000000-0005-0000-0000-000040010000}"/>
    <cellStyle name="Normal 21 2 4" xfId="512" xr:uid="{00000000-0005-0000-0000-000041010000}"/>
    <cellStyle name="Normal 21 3" xfId="366" xr:uid="{00000000-0005-0000-0000-000042010000}"/>
    <cellStyle name="Normal 22" xfId="154" xr:uid="{00000000-0005-0000-0000-000043010000}"/>
    <cellStyle name="Normal 22 2" xfId="155" xr:uid="{00000000-0005-0000-0000-000044010000}"/>
    <cellStyle name="Normal 22 2 2" xfId="369" xr:uid="{00000000-0005-0000-0000-000045010000}"/>
    <cellStyle name="Normal 22 2 3" xfId="478" xr:uid="{00000000-0005-0000-0000-000046010000}"/>
    <cellStyle name="Normal 22 2 4" xfId="513" xr:uid="{00000000-0005-0000-0000-000047010000}"/>
    <cellStyle name="Normal 22 3" xfId="368" xr:uid="{00000000-0005-0000-0000-000048010000}"/>
    <cellStyle name="Normal 23 2" xfId="156" xr:uid="{00000000-0005-0000-0000-000049010000}"/>
    <cellStyle name="Normal 23 2 2" xfId="370" xr:uid="{00000000-0005-0000-0000-00004A010000}"/>
    <cellStyle name="Normal 23 2 3" xfId="479" xr:uid="{00000000-0005-0000-0000-00004B010000}"/>
    <cellStyle name="Normal 23 2 4" xfId="514" xr:uid="{00000000-0005-0000-0000-00004C010000}"/>
    <cellStyle name="Normal 24 2" xfId="157" xr:uid="{00000000-0005-0000-0000-00004D010000}"/>
    <cellStyle name="Normal 24 2 2" xfId="371" xr:uid="{00000000-0005-0000-0000-00004E010000}"/>
    <cellStyle name="Normal 24 2 3" xfId="480" xr:uid="{00000000-0005-0000-0000-00004F010000}"/>
    <cellStyle name="Normal 24 2 4" xfId="515" xr:uid="{00000000-0005-0000-0000-000050010000}"/>
    <cellStyle name="Normal 26 2" xfId="158" xr:uid="{00000000-0005-0000-0000-000051010000}"/>
    <cellStyle name="Normal 26 2 2" xfId="372" xr:uid="{00000000-0005-0000-0000-000052010000}"/>
    <cellStyle name="Normal 26 2 3" xfId="481" xr:uid="{00000000-0005-0000-0000-000053010000}"/>
    <cellStyle name="Normal 26 2 4" xfId="516" xr:uid="{00000000-0005-0000-0000-000054010000}"/>
    <cellStyle name="Normal 27 2" xfId="159" xr:uid="{00000000-0005-0000-0000-000055010000}"/>
    <cellStyle name="Normal 27 2 2" xfId="373" xr:uid="{00000000-0005-0000-0000-000056010000}"/>
    <cellStyle name="Normal 27 2 3" xfId="482" xr:uid="{00000000-0005-0000-0000-000057010000}"/>
    <cellStyle name="Normal 27 2 4" xfId="517" xr:uid="{00000000-0005-0000-0000-000058010000}"/>
    <cellStyle name="Normal 28 2" xfId="160" xr:uid="{00000000-0005-0000-0000-000059010000}"/>
    <cellStyle name="Normal 28 2 2" xfId="374" xr:uid="{00000000-0005-0000-0000-00005A010000}"/>
    <cellStyle name="Normal 28 2 3" xfId="483" xr:uid="{00000000-0005-0000-0000-00005B010000}"/>
    <cellStyle name="Normal 28 2 4" xfId="518" xr:uid="{00000000-0005-0000-0000-00005C010000}"/>
    <cellStyle name="Normal 3" xfId="161" xr:uid="{00000000-0005-0000-0000-00005D010000}"/>
    <cellStyle name="Normal 3 10" xfId="162" xr:uid="{00000000-0005-0000-0000-00005E010000}"/>
    <cellStyle name="Normal 3 10 2" xfId="376" xr:uid="{00000000-0005-0000-0000-00005F010000}"/>
    <cellStyle name="Normal 3 10 3" xfId="484" xr:uid="{00000000-0005-0000-0000-000060010000}"/>
    <cellStyle name="Normal 3 10 4" xfId="519" xr:uid="{00000000-0005-0000-0000-000061010000}"/>
    <cellStyle name="Normal 3 11" xfId="163" xr:uid="{00000000-0005-0000-0000-000062010000}"/>
    <cellStyle name="Normal 3 11 2" xfId="377" xr:uid="{00000000-0005-0000-0000-000063010000}"/>
    <cellStyle name="Normal 3 11 3" xfId="485" xr:uid="{00000000-0005-0000-0000-000064010000}"/>
    <cellStyle name="Normal 3 11 4" xfId="520" xr:uid="{00000000-0005-0000-0000-000065010000}"/>
    <cellStyle name="Normal 3 12" xfId="375" xr:uid="{00000000-0005-0000-0000-000066010000}"/>
    <cellStyle name="Normal 3 2" xfId="164" xr:uid="{00000000-0005-0000-0000-000067010000}"/>
    <cellStyle name="Normal 3 2 2" xfId="378" xr:uid="{00000000-0005-0000-0000-000068010000}"/>
    <cellStyle name="Normal 3 3" xfId="165" xr:uid="{00000000-0005-0000-0000-000069010000}"/>
    <cellStyle name="Normal 3 3 2" xfId="166" xr:uid="{00000000-0005-0000-0000-00006A010000}"/>
    <cellStyle name="Normal 3 3 2 2" xfId="167" xr:uid="{00000000-0005-0000-0000-00006B010000}"/>
    <cellStyle name="Normal 3 3 2 2 2" xfId="380" xr:uid="{00000000-0005-0000-0000-00006C010000}"/>
    <cellStyle name="Normal 3 3 2 2 3" xfId="487" xr:uid="{00000000-0005-0000-0000-00006D010000}"/>
    <cellStyle name="Normal 3 3 2 2 4" xfId="522" xr:uid="{00000000-0005-0000-0000-00006E010000}"/>
    <cellStyle name="Normal 3 3 2 3" xfId="168" xr:uid="{00000000-0005-0000-0000-00006F010000}"/>
    <cellStyle name="Normal 3 3 2 3 2" xfId="381" xr:uid="{00000000-0005-0000-0000-000070010000}"/>
    <cellStyle name="Normal 3 3 2 3 3" xfId="488" xr:uid="{00000000-0005-0000-0000-000071010000}"/>
    <cellStyle name="Normal 3 3 2 3 4" xfId="523" xr:uid="{00000000-0005-0000-0000-000072010000}"/>
    <cellStyle name="Normal 3 3 2 4" xfId="169" xr:uid="{00000000-0005-0000-0000-000073010000}"/>
    <cellStyle name="Normal 3 3 2 5" xfId="379" xr:uid="{00000000-0005-0000-0000-000074010000}"/>
    <cellStyle name="Normal 3 3 3" xfId="170" xr:uid="{00000000-0005-0000-0000-000075010000}"/>
    <cellStyle name="Normal 3 3 4" xfId="171" xr:uid="{00000000-0005-0000-0000-000076010000}"/>
    <cellStyle name="Normal 3 3 5" xfId="172" xr:uid="{00000000-0005-0000-0000-000077010000}"/>
    <cellStyle name="Normal 3 3 6" xfId="486" xr:uid="{00000000-0005-0000-0000-000078010000}"/>
    <cellStyle name="Normal 3 3 7" xfId="521" xr:uid="{00000000-0005-0000-0000-000079010000}"/>
    <cellStyle name="Normal 3 4" xfId="173" xr:uid="{00000000-0005-0000-0000-00007A010000}"/>
    <cellStyle name="Normal 3 4 2" xfId="382" xr:uid="{00000000-0005-0000-0000-00007B010000}"/>
    <cellStyle name="Normal 3 4 3" xfId="489" xr:uid="{00000000-0005-0000-0000-00007C010000}"/>
    <cellStyle name="Normal 3 4 4" xfId="524" xr:uid="{00000000-0005-0000-0000-00007D010000}"/>
    <cellStyle name="Normal 3 5" xfId="174" xr:uid="{00000000-0005-0000-0000-00007E010000}"/>
    <cellStyle name="Normal 3 5 2" xfId="383" xr:uid="{00000000-0005-0000-0000-00007F010000}"/>
    <cellStyle name="Normal 3 5 3" xfId="490" xr:uid="{00000000-0005-0000-0000-000080010000}"/>
    <cellStyle name="Normal 3 5 4" xfId="525" xr:uid="{00000000-0005-0000-0000-000081010000}"/>
    <cellStyle name="Normal 3 6" xfId="175" xr:uid="{00000000-0005-0000-0000-000082010000}"/>
    <cellStyle name="Normal 3 6 2" xfId="384" xr:uid="{00000000-0005-0000-0000-000083010000}"/>
    <cellStyle name="Normal 3 6 3" xfId="491" xr:uid="{00000000-0005-0000-0000-000084010000}"/>
    <cellStyle name="Normal 3 6 4" xfId="526" xr:uid="{00000000-0005-0000-0000-000085010000}"/>
    <cellStyle name="Normal 3 7" xfId="176" xr:uid="{00000000-0005-0000-0000-000086010000}"/>
    <cellStyle name="Normal 3 7 2" xfId="385" xr:uid="{00000000-0005-0000-0000-000087010000}"/>
    <cellStyle name="Normal 3 7 3" xfId="492" xr:uid="{00000000-0005-0000-0000-000088010000}"/>
    <cellStyle name="Normal 3 7 4" xfId="527" xr:uid="{00000000-0005-0000-0000-000089010000}"/>
    <cellStyle name="Normal 3 8" xfId="177" xr:uid="{00000000-0005-0000-0000-00008A010000}"/>
    <cellStyle name="Normal 3 8 2" xfId="386" xr:uid="{00000000-0005-0000-0000-00008B010000}"/>
    <cellStyle name="Normal 3 8 3" xfId="493" xr:uid="{00000000-0005-0000-0000-00008C010000}"/>
    <cellStyle name="Normal 3 8 4" xfId="528" xr:uid="{00000000-0005-0000-0000-00008D010000}"/>
    <cellStyle name="Normal 3 9" xfId="178" xr:uid="{00000000-0005-0000-0000-00008E010000}"/>
    <cellStyle name="Normal 3 9 2" xfId="387" xr:uid="{00000000-0005-0000-0000-00008F010000}"/>
    <cellStyle name="Normal 3 9 3" xfId="494" xr:uid="{00000000-0005-0000-0000-000090010000}"/>
    <cellStyle name="Normal 3 9 4" xfId="529" xr:uid="{00000000-0005-0000-0000-000091010000}"/>
    <cellStyle name="Normal 3_CKDL_LK" xfId="179" xr:uid="{00000000-0005-0000-0000-000092010000}"/>
    <cellStyle name="Normal 4" xfId="180" xr:uid="{00000000-0005-0000-0000-000093010000}"/>
    <cellStyle name="Normal 4 10" xfId="181" xr:uid="{00000000-0005-0000-0000-000094010000}"/>
    <cellStyle name="Normal 4 10 2" xfId="390" xr:uid="{00000000-0005-0000-0000-000095010000}"/>
    <cellStyle name="Normal 4 10 3" xfId="389" xr:uid="{00000000-0005-0000-0000-000096010000}"/>
    <cellStyle name="Normal 4 11" xfId="391" xr:uid="{00000000-0005-0000-0000-000097010000}"/>
    <cellStyle name="Normal 4 12" xfId="388" xr:uid="{00000000-0005-0000-0000-000098010000}"/>
    <cellStyle name="Normal 4 2" xfId="182" xr:uid="{00000000-0005-0000-0000-000099010000}"/>
    <cellStyle name="Normal 4 2 2" xfId="393" xr:uid="{00000000-0005-0000-0000-00009A010000}"/>
    <cellStyle name="Normal 4 2 3" xfId="392" xr:uid="{00000000-0005-0000-0000-00009B010000}"/>
    <cellStyle name="Normal 4 3" xfId="183" xr:uid="{00000000-0005-0000-0000-00009C010000}"/>
    <cellStyle name="Normal 4 3 2" xfId="395" xr:uid="{00000000-0005-0000-0000-00009D010000}"/>
    <cellStyle name="Normal 4 3 3" xfId="394" xr:uid="{00000000-0005-0000-0000-00009E010000}"/>
    <cellStyle name="Normal 4 4" xfId="184" xr:uid="{00000000-0005-0000-0000-00009F010000}"/>
    <cellStyle name="Normal 4 4 2" xfId="397" xr:uid="{00000000-0005-0000-0000-0000A0010000}"/>
    <cellStyle name="Normal 4 4 3" xfId="396" xr:uid="{00000000-0005-0000-0000-0000A1010000}"/>
    <cellStyle name="Normal 4 5" xfId="185" xr:uid="{00000000-0005-0000-0000-0000A2010000}"/>
    <cellStyle name="Normal 4 5 2" xfId="399" xr:uid="{00000000-0005-0000-0000-0000A3010000}"/>
    <cellStyle name="Normal 4 5 3" xfId="398" xr:uid="{00000000-0005-0000-0000-0000A4010000}"/>
    <cellStyle name="Normal 4 6" xfId="186" xr:uid="{00000000-0005-0000-0000-0000A5010000}"/>
    <cellStyle name="Normal 4 6 2" xfId="401" xr:uid="{00000000-0005-0000-0000-0000A6010000}"/>
    <cellStyle name="Normal 4 6 3" xfId="400" xr:uid="{00000000-0005-0000-0000-0000A7010000}"/>
    <cellStyle name="Normal 4 7" xfId="187" xr:uid="{00000000-0005-0000-0000-0000A8010000}"/>
    <cellStyle name="Normal 4 7 2" xfId="403" xr:uid="{00000000-0005-0000-0000-0000A9010000}"/>
    <cellStyle name="Normal 4 7 3" xfId="402" xr:uid="{00000000-0005-0000-0000-0000AA010000}"/>
    <cellStyle name="Normal 4 8" xfId="188" xr:uid="{00000000-0005-0000-0000-0000AB010000}"/>
    <cellStyle name="Normal 4 8 2" xfId="405" xr:uid="{00000000-0005-0000-0000-0000AC010000}"/>
    <cellStyle name="Normal 4 8 3" xfId="404" xr:uid="{00000000-0005-0000-0000-0000AD010000}"/>
    <cellStyle name="Normal 4 9" xfId="189" xr:uid="{00000000-0005-0000-0000-0000AE010000}"/>
    <cellStyle name="Normal 4 9 2" xfId="407" xr:uid="{00000000-0005-0000-0000-0000AF010000}"/>
    <cellStyle name="Normal 4 9 3" xfId="406" xr:uid="{00000000-0005-0000-0000-0000B0010000}"/>
    <cellStyle name="Normal 5" xfId="190" xr:uid="{00000000-0005-0000-0000-0000B1010000}"/>
    <cellStyle name="Normal 5 2" xfId="408" xr:uid="{00000000-0005-0000-0000-0000B2010000}"/>
    <cellStyle name="Normal 6" xfId="191" xr:uid="{00000000-0005-0000-0000-0000B3010000}"/>
    <cellStyle name="Normal 6 2" xfId="409" xr:uid="{00000000-0005-0000-0000-0000B4010000}"/>
    <cellStyle name="Normal 7" xfId="192" xr:uid="{00000000-0005-0000-0000-0000B5010000}"/>
    <cellStyle name="Normal 7 10" xfId="193" xr:uid="{00000000-0005-0000-0000-0000B6010000}"/>
    <cellStyle name="Normal 7 10 2" xfId="194" xr:uid="{00000000-0005-0000-0000-0000B7010000}"/>
    <cellStyle name="Normal 7 10 2 2" xfId="412" xr:uid="{00000000-0005-0000-0000-0000B8010000}"/>
    <cellStyle name="Normal 7 10 3" xfId="411" xr:uid="{00000000-0005-0000-0000-0000B9010000}"/>
    <cellStyle name="Normal 7 11" xfId="195" xr:uid="{00000000-0005-0000-0000-0000BA010000}"/>
    <cellStyle name="Normal 7 11 2" xfId="414" xr:uid="{00000000-0005-0000-0000-0000BB010000}"/>
    <cellStyle name="Normal 7 11 3" xfId="413" xr:uid="{00000000-0005-0000-0000-0000BC010000}"/>
    <cellStyle name="Normal 7 12" xfId="196" xr:uid="{00000000-0005-0000-0000-0000BD010000}"/>
    <cellStyle name="Normal 7 12 2" xfId="416" xr:uid="{00000000-0005-0000-0000-0000BE010000}"/>
    <cellStyle name="Normal 7 12 3" xfId="415" xr:uid="{00000000-0005-0000-0000-0000BF010000}"/>
    <cellStyle name="Normal 7 13" xfId="197" xr:uid="{00000000-0005-0000-0000-0000C0010000}"/>
    <cellStyle name="Normal 7 13 2" xfId="418" xr:uid="{00000000-0005-0000-0000-0000C1010000}"/>
    <cellStyle name="Normal 7 13 3" xfId="417" xr:uid="{00000000-0005-0000-0000-0000C2010000}"/>
    <cellStyle name="Normal 7 14" xfId="198" xr:uid="{00000000-0005-0000-0000-0000C3010000}"/>
    <cellStyle name="Normal 7 14 2" xfId="420" xr:uid="{00000000-0005-0000-0000-0000C4010000}"/>
    <cellStyle name="Normal 7 14 3" xfId="419" xr:uid="{00000000-0005-0000-0000-0000C5010000}"/>
    <cellStyle name="Normal 7 15" xfId="199" xr:uid="{00000000-0005-0000-0000-0000C6010000}"/>
    <cellStyle name="Normal 7 15 2" xfId="422" xr:uid="{00000000-0005-0000-0000-0000C7010000}"/>
    <cellStyle name="Normal 7 15 3" xfId="421" xr:uid="{00000000-0005-0000-0000-0000C8010000}"/>
    <cellStyle name="Normal 7 16" xfId="200" xr:uid="{00000000-0005-0000-0000-0000C9010000}"/>
    <cellStyle name="Normal 7 16 2" xfId="423" xr:uid="{00000000-0005-0000-0000-0000CA010000}"/>
    <cellStyle name="Normal 7 17" xfId="410" xr:uid="{00000000-0005-0000-0000-0000CB010000}"/>
    <cellStyle name="Normal 7 2" xfId="201" xr:uid="{00000000-0005-0000-0000-0000CC010000}"/>
    <cellStyle name="Normal 7 2 2" xfId="202" xr:uid="{00000000-0005-0000-0000-0000CD010000}"/>
    <cellStyle name="Normal 7 2 2 2" xfId="426" xr:uid="{00000000-0005-0000-0000-0000CE010000}"/>
    <cellStyle name="Normal 7 2 2 3" xfId="425" xr:uid="{00000000-0005-0000-0000-0000CF010000}"/>
    <cellStyle name="Normal 7 2 3" xfId="203" xr:uid="{00000000-0005-0000-0000-0000D0010000}"/>
    <cellStyle name="Normal 7 2 3 2" xfId="428" xr:uid="{00000000-0005-0000-0000-0000D1010000}"/>
    <cellStyle name="Normal 7 2 3 3" xfId="427" xr:uid="{00000000-0005-0000-0000-0000D2010000}"/>
    <cellStyle name="Normal 7 2 4" xfId="429" xr:uid="{00000000-0005-0000-0000-0000D3010000}"/>
    <cellStyle name="Normal 7 2 5" xfId="424" xr:uid="{00000000-0005-0000-0000-0000D4010000}"/>
    <cellStyle name="Normal 7 3" xfId="204" xr:uid="{00000000-0005-0000-0000-0000D5010000}"/>
    <cellStyle name="Normal 7 3 2" xfId="431" xr:uid="{00000000-0005-0000-0000-0000D6010000}"/>
    <cellStyle name="Normal 7 3 3" xfId="430" xr:uid="{00000000-0005-0000-0000-0000D7010000}"/>
    <cellStyle name="Normal 7 4" xfId="205" xr:uid="{00000000-0005-0000-0000-0000D8010000}"/>
    <cellStyle name="Normal 7 4 2" xfId="206" xr:uid="{00000000-0005-0000-0000-0000D9010000}"/>
    <cellStyle name="Normal 7 4 2 2" xfId="434" xr:uid="{00000000-0005-0000-0000-0000DA010000}"/>
    <cellStyle name="Normal 7 4 2 3" xfId="433" xr:uid="{00000000-0005-0000-0000-0000DB010000}"/>
    <cellStyle name="Normal 7 4 3" xfId="435" xr:uid="{00000000-0005-0000-0000-0000DC010000}"/>
    <cellStyle name="Normal 7 4 4" xfId="432" xr:uid="{00000000-0005-0000-0000-0000DD010000}"/>
    <cellStyle name="Normal 7 5" xfId="207" xr:uid="{00000000-0005-0000-0000-0000DE010000}"/>
    <cellStyle name="Normal 7 5 2" xfId="208" xr:uid="{00000000-0005-0000-0000-0000DF010000}"/>
    <cellStyle name="Normal 7 5 2 2" xfId="438" xr:uid="{00000000-0005-0000-0000-0000E0010000}"/>
    <cellStyle name="Normal 7 5 2 3" xfId="437" xr:uid="{00000000-0005-0000-0000-0000E1010000}"/>
    <cellStyle name="Normal 7 5 3" xfId="439" xr:uid="{00000000-0005-0000-0000-0000E2010000}"/>
    <cellStyle name="Normal 7 5 4" xfId="436" xr:uid="{00000000-0005-0000-0000-0000E3010000}"/>
    <cellStyle name="Normal 7 6" xfId="209" xr:uid="{00000000-0005-0000-0000-0000E4010000}"/>
    <cellStyle name="Normal 7 6 2" xfId="441" xr:uid="{00000000-0005-0000-0000-0000E5010000}"/>
    <cellStyle name="Normal 7 6 3" xfId="440" xr:uid="{00000000-0005-0000-0000-0000E6010000}"/>
    <cellStyle name="Normal 7 7" xfId="210" xr:uid="{00000000-0005-0000-0000-0000E7010000}"/>
    <cellStyle name="Normal 7 7 2" xfId="443" xr:uid="{00000000-0005-0000-0000-0000E8010000}"/>
    <cellStyle name="Normal 7 7 3" xfId="442" xr:uid="{00000000-0005-0000-0000-0000E9010000}"/>
    <cellStyle name="Normal 7 8" xfId="211" xr:uid="{00000000-0005-0000-0000-0000EA010000}"/>
    <cellStyle name="Normal 7 8 2" xfId="445" xr:uid="{00000000-0005-0000-0000-0000EB010000}"/>
    <cellStyle name="Normal 7 8 3" xfId="444" xr:uid="{00000000-0005-0000-0000-0000EC010000}"/>
    <cellStyle name="Normal 7 9" xfId="212" xr:uid="{00000000-0005-0000-0000-0000ED010000}"/>
    <cellStyle name="Normal 7 9 2" xfId="447" xr:uid="{00000000-0005-0000-0000-0000EE010000}"/>
    <cellStyle name="Normal 7 9 3" xfId="446" xr:uid="{00000000-0005-0000-0000-0000EF010000}"/>
    <cellStyle name="Normal 8" xfId="213" xr:uid="{00000000-0005-0000-0000-0000F0010000}"/>
    <cellStyle name="Normal 9" xfId="214" xr:uid="{00000000-0005-0000-0000-0000F1010000}"/>
    <cellStyle name="Normal 9 2" xfId="215" xr:uid="{00000000-0005-0000-0000-0000F2010000}"/>
    <cellStyle name="Normal 9 2 2" xfId="449" xr:uid="{00000000-0005-0000-0000-0000F3010000}"/>
    <cellStyle name="Normal 9 2 3" xfId="495" xr:uid="{00000000-0005-0000-0000-0000F4010000}"/>
    <cellStyle name="Normal 9 2 4" xfId="530" xr:uid="{00000000-0005-0000-0000-0000F5010000}"/>
    <cellStyle name="Normal 9 3" xfId="216" xr:uid="{00000000-0005-0000-0000-0000F6010000}"/>
    <cellStyle name="Normal 9 3 2" xfId="450" xr:uid="{00000000-0005-0000-0000-0000F7010000}"/>
    <cellStyle name="Normal 9 3 3" xfId="496" xr:uid="{00000000-0005-0000-0000-0000F8010000}"/>
    <cellStyle name="Normal 9 3 4" xfId="531" xr:uid="{00000000-0005-0000-0000-0000F9010000}"/>
    <cellStyle name="Normal 9 4" xfId="217" xr:uid="{00000000-0005-0000-0000-0000FA010000}"/>
    <cellStyle name="Normal 9 4 2" xfId="218" xr:uid="{00000000-0005-0000-0000-0000FB010000}"/>
    <cellStyle name="Normal 9 4 2 2" xfId="452" xr:uid="{00000000-0005-0000-0000-0000FC010000}"/>
    <cellStyle name="Normal 9 4 3" xfId="451" xr:uid="{00000000-0005-0000-0000-0000FD010000}"/>
    <cellStyle name="Normal 9 5" xfId="219" xr:uid="{00000000-0005-0000-0000-0000FE010000}"/>
    <cellStyle name="Normal 9 5 2" xfId="220" xr:uid="{00000000-0005-0000-0000-0000FF010000}"/>
    <cellStyle name="Normal 9 5 2 2" xfId="455" xr:uid="{00000000-0005-0000-0000-000000020000}"/>
    <cellStyle name="Normal 9 5 2 3" xfId="454" xr:uid="{00000000-0005-0000-0000-000001020000}"/>
    <cellStyle name="Normal 9 5 3" xfId="456" xr:uid="{00000000-0005-0000-0000-000002020000}"/>
    <cellStyle name="Normal 9 5 4" xfId="453" xr:uid="{00000000-0005-0000-0000-000003020000}"/>
    <cellStyle name="Normal 9 6" xfId="221" xr:uid="{00000000-0005-0000-0000-000004020000}"/>
    <cellStyle name="Normal 9 6 2" xfId="458" xr:uid="{00000000-0005-0000-0000-000005020000}"/>
    <cellStyle name="Normal 9 6 3" xfId="457" xr:uid="{00000000-0005-0000-0000-000006020000}"/>
    <cellStyle name="Normal 9 7" xfId="222" xr:uid="{00000000-0005-0000-0000-000007020000}"/>
    <cellStyle name="Normal 9 7 2" xfId="459" xr:uid="{00000000-0005-0000-0000-000008020000}"/>
    <cellStyle name="Normal 9 8" xfId="448" xr:uid="{00000000-0005-0000-0000-000009020000}"/>
    <cellStyle name="Note 2" xfId="223" xr:uid="{00000000-0005-0000-0000-00000A020000}"/>
    <cellStyle name="Note 2 2" xfId="224" xr:uid="{00000000-0005-0000-0000-00000B020000}"/>
    <cellStyle name="Note 2_CKDL_LK" xfId="225" xr:uid="{00000000-0005-0000-0000-00000C020000}"/>
    <cellStyle name="Output 2" xfId="226" xr:uid="{00000000-0005-0000-0000-00000D020000}"/>
    <cellStyle name="Output 2 2" xfId="227" xr:uid="{00000000-0005-0000-0000-00000E020000}"/>
    <cellStyle name="Output 2_CKDL_LK" xfId="228" xr:uid="{00000000-0005-0000-0000-00000F020000}"/>
    <cellStyle name="Title 2" xfId="229" xr:uid="{00000000-0005-0000-0000-000010020000}"/>
    <cellStyle name="Total 2" xfId="230" xr:uid="{00000000-0005-0000-0000-000011020000}"/>
    <cellStyle name="Total 2 2" xfId="231" xr:uid="{00000000-0005-0000-0000-000012020000}"/>
    <cellStyle name="Total 2_CKDL_LK" xfId="232" xr:uid="{00000000-0005-0000-0000-000013020000}"/>
    <cellStyle name="Warning Text 2" xfId="233" xr:uid="{00000000-0005-0000-0000-000014020000}"/>
  </cellStyles>
  <dxfs count="285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533" customWidth="1"/>
    <col min="2" max="2" width="8.54296875" style="598" customWidth="1"/>
    <col min="3" max="3" width="2.453125" style="525" customWidth="1"/>
    <col min="4" max="4" width="8.54296875" style="525" customWidth="1"/>
    <col min="5" max="5" width="1.7265625" style="598" customWidth="1"/>
    <col min="6" max="6" width="4.453125" style="525" customWidth="1"/>
    <col min="7" max="7" width="3.54296875" style="525" customWidth="1"/>
    <col min="8" max="8" width="8.54296875" style="525" customWidth="1"/>
    <col min="9" max="9" width="3.26953125" style="525" customWidth="1"/>
    <col min="10" max="10" width="4.453125" style="525" customWidth="1"/>
    <col min="11" max="11" width="3.54296875" style="525" customWidth="1"/>
    <col min="12" max="12" width="9.26953125" style="525" customWidth="1"/>
    <col min="13" max="13" width="3.7265625" style="525" customWidth="1"/>
    <col min="14" max="14" width="4.453125" style="525" customWidth="1"/>
    <col min="15" max="15" width="3.81640625" style="525" customWidth="1"/>
    <col min="16" max="16" width="8.453125" style="525" customWidth="1"/>
    <col min="17" max="17" width="4" style="525" customWidth="1"/>
    <col min="18" max="18" width="4.453125" style="525" customWidth="1"/>
    <col min="19" max="19" width="4.81640625" style="525" customWidth="1"/>
    <col min="20" max="20" width="6.26953125" style="525" customWidth="1"/>
    <col min="21" max="21" width="4.7265625" style="525" customWidth="1"/>
    <col min="22" max="22" width="4.453125" style="525" customWidth="1"/>
    <col min="23" max="23" width="4.26953125" style="525" customWidth="1"/>
    <col min="24" max="24" width="6.453125" style="525" customWidth="1"/>
    <col min="25" max="25" width="3.26953125" style="525" customWidth="1"/>
    <col min="26" max="26" width="3.81640625" style="525" customWidth="1"/>
    <col min="27" max="27" width="4" style="525" customWidth="1"/>
    <col min="28" max="28" width="6.81640625" style="525" customWidth="1"/>
    <col min="29" max="29" width="1.81640625" style="525" customWidth="1"/>
    <col min="30" max="30" width="1.1796875" style="525" customWidth="1"/>
    <col min="31" max="31" width="4" style="525" customWidth="1"/>
    <col min="32" max="32" width="5.1796875" style="526" customWidth="1"/>
    <col min="33" max="16384" width="9.1796875" style="525"/>
  </cols>
  <sheetData>
    <row r="1" spans="1:34" ht="22.5" customHeight="1" x14ac:dyDescent="0.45">
      <c r="A1" s="766" t="s">
        <v>3628</v>
      </c>
      <c r="B1" s="766"/>
      <c r="C1" s="766"/>
      <c r="D1" s="766"/>
      <c r="E1" s="522"/>
      <c r="F1" s="522"/>
      <c r="G1" s="522"/>
      <c r="H1" s="767" t="s">
        <v>572</v>
      </c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523"/>
      <c r="Z1" s="523"/>
      <c r="AA1" s="524" t="s">
        <v>3527</v>
      </c>
    </row>
    <row r="2" spans="1:34" ht="15.75" customHeight="1" x14ac:dyDescent="0.4">
      <c r="A2" s="766"/>
      <c r="B2" s="766"/>
      <c r="C2" s="766"/>
      <c r="D2" s="766"/>
      <c r="E2" s="527"/>
      <c r="F2" s="528"/>
      <c r="G2" s="529"/>
      <c r="H2" s="768" t="str">
        <f>[1]DL1!H2:X2</f>
        <v>Tuần 08 (từ ngày 26/09/2022 đến ngày 02/10/2022)</v>
      </c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530"/>
      <c r="Z2" s="530"/>
      <c r="AA2" s="530"/>
      <c r="AB2" s="530"/>
      <c r="AC2" s="531"/>
      <c r="AD2" s="531"/>
      <c r="AE2" s="532"/>
    </row>
    <row r="3" spans="1:34" ht="15.75" customHeight="1" x14ac:dyDescent="0.4">
      <c r="B3" s="527"/>
      <c r="C3" s="528"/>
      <c r="D3" s="528"/>
      <c r="E3" s="527"/>
      <c r="F3" s="528"/>
      <c r="G3" s="528"/>
      <c r="H3" s="769" t="s">
        <v>1245</v>
      </c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534"/>
      <c r="Z3" s="534"/>
      <c r="AA3" s="534"/>
      <c r="AB3" s="534"/>
      <c r="AC3" s="535"/>
      <c r="AD3" s="535"/>
      <c r="AE3" s="532"/>
      <c r="AF3" s="525">
        <f>COUNT(A5:A238)*4+4</f>
        <v>40</v>
      </c>
    </row>
    <row r="4" spans="1:34" s="541" customFormat="1" ht="15.75" customHeight="1" x14ac:dyDescent="0.35">
      <c r="A4" s="536" t="s">
        <v>17</v>
      </c>
      <c r="B4" s="537" t="s">
        <v>27</v>
      </c>
      <c r="C4" s="538"/>
      <c r="D4" s="770" t="s">
        <v>20</v>
      </c>
      <c r="E4" s="771"/>
      <c r="F4" s="771"/>
      <c r="G4" s="772"/>
      <c r="H4" s="770" t="s">
        <v>21</v>
      </c>
      <c r="I4" s="771"/>
      <c r="J4" s="771"/>
      <c r="K4" s="772"/>
      <c r="L4" s="770" t="s">
        <v>22</v>
      </c>
      <c r="M4" s="771"/>
      <c r="N4" s="771"/>
      <c r="O4" s="772"/>
      <c r="P4" s="770" t="s">
        <v>23</v>
      </c>
      <c r="Q4" s="771"/>
      <c r="R4" s="771"/>
      <c r="S4" s="772"/>
      <c r="T4" s="770" t="s">
        <v>24</v>
      </c>
      <c r="U4" s="771"/>
      <c r="V4" s="771"/>
      <c r="W4" s="772"/>
      <c r="X4" s="770" t="s">
        <v>25</v>
      </c>
      <c r="Y4" s="771"/>
      <c r="Z4" s="771"/>
      <c r="AA4" s="772"/>
      <c r="AB4" s="775" t="s">
        <v>26</v>
      </c>
      <c r="AC4" s="776"/>
      <c r="AD4" s="776"/>
      <c r="AE4" s="777"/>
      <c r="AF4" s="539"/>
      <c r="AG4" s="540"/>
    </row>
    <row r="5" spans="1:34" ht="12.65" customHeight="1" x14ac:dyDescent="0.4">
      <c r="A5" s="542">
        <v>1</v>
      </c>
      <c r="B5" s="543" t="s">
        <v>2305</v>
      </c>
      <c r="C5" s="773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7"/>
      <c r="N5" s="548"/>
      <c r="O5" s="549"/>
      <c r="P5" s="550"/>
      <c r="Q5" s="551"/>
      <c r="R5" s="548"/>
      <c r="S5" s="549"/>
      <c r="T5" s="544"/>
      <c r="U5" s="547"/>
      <c r="V5" s="548"/>
      <c r="W5" s="549"/>
      <c r="X5" s="548"/>
      <c r="Y5" s="548"/>
      <c r="Z5" s="548"/>
      <c r="AA5" s="549"/>
      <c r="AB5" s="544"/>
      <c r="AC5" s="547"/>
      <c r="AD5" s="548"/>
      <c r="AE5" s="552"/>
      <c r="AF5" s="553"/>
      <c r="AG5" s="554"/>
      <c r="AH5" s="554"/>
    </row>
    <row r="6" spans="1:34" ht="12.65" customHeight="1" x14ac:dyDescent="0.4">
      <c r="A6" s="555"/>
      <c r="B6" s="556"/>
      <c r="C6" s="774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565"/>
      <c r="AF6" s="553"/>
      <c r="AG6" s="554"/>
      <c r="AH6" s="554"/>
    </row>
    <row r="7" spans="1:34" ht="12.65" customHeight="1" x14ac:dyDescent="0.4">
      <c r="A7" s="555"/>
      <c r="B7" s="556"/>
      <c r="C7" s="778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44"/>
      <c r="Q7" s="547"/>
      <c r="R7" s="548"/>
      <c r="S7" s="549"/>
      <c r="T7" s="566"/>
      <c r="U7" s="570"/>
      <c r="V7" s="548"/>
      <c r="W7" s="571"/>
      <c r="X7" s="566"/>
      <c r="Y7" s="570"/>
      <c r="Z7" s="570"/>
      <c r="AA7" s="571"/>
      <c r="AB7" s="566"/>
      <c r="AC7" s="569"/>
      <c r="AD7" s="570"/>
      <c r="AE7" s="572"/>
      <c r="AF7" s="553"/>
      <c r="AG7" s="554"/>
      <c r="AH7" s="554"/>
    </row>
    <row r="8" spans="1:34" ht="9.75" customHeight="1" x14ac:dyDescent="0.4">
      <c r="A8" s="555"/>
      <c r="B8" s="556"/>
      <c r="C8" s="778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579"/>
      <c r="AF8" s="553"/>
      <c r="AG8" s="554"/>
      <c r="AH8" s="554"/>
    </row>
    <row r="9" spans="1:34" ht="13.5" customHeight="1" x14ac:dyDescent="0.4">
      <c r="A9" s="542">
        <v>2</v>
      </c>
      <c r="B9" s="543" t="s">
        <v>1240</v>
      </c>
      <c r="C9" s="773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7"/>
      <c r="N9" s="548"/>
      <c r="O9" s="549"/>
      <c r="P9" s="544"/>
      <c r="Q9" s="547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2"/>
      <c r="AF9" s="553"/>
      <c r="AG9" s="554"/>
      <c r="AH9" s="554"/>
    </row>
    <row r="10" spans="1:34" ht="13.5" customHeight="1" x14ac:dyDescent="0.4">
      <c r="A10" s="555"/>
      <c r="B10" s="556"/>
      <c r="C10" s="774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80"/>
      <c r="S10" s="561"/>
      <c r="T10" s="573"/>
      <c r="U10" s="575"/>
      <c r="V10" s="581"/>
      <c r="W10" s="576"/>
      <c r="X10" s="573"/>
      <c r="Y10" s="574"/>
      <c r="Z10" s="574"/>
      <c r="AA10" s="576"/>
      <c r="AB10" s="573"/>
      <c r="AC10" s="575"/>
      <c r="AD10" s="575"/>
      <c r="AE10" s="579"/>
      <c r="AF10" s="553"/>
      <c r="AG10" s="554"/>
      <c r="AH10" s="554"/>
    </row>
    <row r="11" spans="1:34" ht="13.5" customHeight="1" x14ac:dyDescent="0.4">
      <c r="A11" s="555"/>
      <c r="B11" s="556"/>
      <c r="C11" s="778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44"/>
      <c r="Q11" s="547"/>
      <c r="R11" s="548"/>
      <c r="S11" s="549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572"/>
      <c r="AF11" s="553"/>
      <c r="AG11" s="554"/>
      <c r="AH11" s="554"/>
    </row>
    <row r="12" spans="1:34" ht="13.5" customHeight="1" x14ac:dyDescent="0.4">
      <c r="A12" s="555"/>
      <c r="B12" s="556"/>
      <c r="C12" s="778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579"/>
      <c r="AF12" s="553"/>
      <c r="AG12" s="554"/>
      <c r="AH12" s="554"/>
    </row>
    <row r="13" spans="1:34" ht="13.5" customHeight="1" x14ac:dyDescent="0.4">
      <c r="A13" s="542">
        <v>3</v>
      </c>
      <c r="B13" s="543" t="s">
        <v>1241</v>
      </c>
      <c r="C13" s="773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2"/>
      <c r="AF13" s="553"/>
      <c r="AG13" s="554"/>
      <c r="AH13" s="554"/>
    </row>
    <row r="14" spans="1:34" ht="13.5" customHeight="1" x14ac:dyDescent="0.4">
      <c r="A14" s="555"/>
      <c r="B14" s="556"/>
      <c r="C14" s="774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565"/>
      <c r="AF14" s="553"/>
      <c r="AG14" s="554"/>
      <c r="AH14" s="554"/>
    </row>
    <row r="15" spans="1:34" ht="13.5" customHeight="1" x14ac:dyDescent="0.4">
      <c r="A15" s="555"/>
      <c r="B15" s="556"/>
      <c r="C15" s="778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48"/>
      <c r="S15" s="571"/>
      <c r="T15" s="566"/>
      <c r="U15" s="570"/>
      <c r="V15" s="548"/>
      <c r="W15" s="571"/>
      <c r="X15" s="566"/>
      <c r="Y15" s="570"/>
      <c r="Z15" s="570"/>
      <c r="AA15" s="571"/>
      <c r="AB15" s="566"/>
      <c r="AC15" s="569"/>
      <c r="AD15" s="570"/>
      <c r="AE15" s="572"/>
      <c r="AF15" s="553"/>
      <c r="AG15" s="554"/>
      <c r="AH15" s="554"/>
    </row>
    <row r="16" spans="1:34" ht="13.5" customHeight="1" x14ac:dyDescent="0.4">
      <c r="A16" s="555"/>
      <c r="B16" s="556"/>
      <c r="C16" s="778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84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572"/>
      <c r="AF16" s="553"/>
      <c r="AG16" s="554"/>
      <c r="AH16" s="554"/>
    </row>
    <row r="17" spans="1:34" ht="13.5" customHeight="1" x14ac:dyDescent="0.4">
      <c r="A17" s="542">
        <v>4</v>
      </c>
      <c r="B17" s="543" t="s">
        <v>1242</v>
      </c>
      <c r="C17" s="773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52"/>
      <c r="AF17" s="553"/>
      <c r="AG17" s="554"/>
      <c r="AH17" s="554"/>
    </row>
    <row r="18" spans="1:34" ht="13.5" customHeight="1" x14ac:dyDescent="0.4">
      <c r="A18" s="555"/>
      <c r="B18" s="556"/>
      <c r="C18" s="774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88"/>
      <c r="X18" s="557"/>
      <c r="Y18" s="564"/>
      <c r="Z18" s="564"/>
      <c r="AA18" s="561"/>
      <c r="AB18" s="557"/>
      <c r="AC18" s="560"/>
      <c r="AD18" s="560"/>
      <c r="AE18" s="565"/>
      <c r="AF18" s="553"/>
      <c r="AG18" s="554"/>
      <c r="AH18" s="554"/>
    </row>
    <row r="19" spans="1:34" ht="13.5" customHeight="1" x14ac:dyDescent="0.4">
      <c r="A19" s="555"/>
      <c r="B19" s="556"/>
      <c r="C19" s="778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48"/>
      <c r="S19" s="571"/>
      <c r="T19" s="566"/>
      <c r="U19" s="570"/>
      <c r="V19" s="548"/>
      <c r="W19" s="571"/>
      <c r="X19" s="566"/>
      <c r="Y19" s="570"/>
      <c r="Z19" s="570"/>
      <c r="AA19" s="571"/>
      <c r="AB19" s="566"/>
      <c r="AC19" s="569"/>
      <c r="AD19" s="570"/>
      <c r="AE19" s="572"/>
      <c r="AF19" s="553"/>
      <c r="AG19" s="554"/>
      <c r="AH19" s="554"/>
    </row>
    <row r="20" spans="1:34" ht="13.5" customHeight="1" x14ac:dyDescent="0.4">
      <c r="A20" s="555"/>
      <c r="B20" s="556"/>
      <c r="C20" s="778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579"/>
      <c r="AF20" s="553"/>
      <c r="AG20" s="554"/>
      <c r="AH20" s="554"/>
    </row>
    <row r="21" spans="1:34" ht="13.5" customHeight="1" x14ac:dyDescent="0.4">
      <c r="A21" s="542">
        <v>5</v>
      </c>
      <c r="B21" s="543" t="s">
        <v>2306</v>
      </c>
      <c r="C21" s="773" t="s">
        <v>0</v>
      </c>
      <c r="D21" s="544"/>
      <c r="E21" s="545"/>
      <c r="F21" s="545"/>
      <c r="G21" s="546"/>
      <c r="H21" s="544"/>
      <c r="I21" s="547"/>
      <c r="J21" s="548"/>
      <c r="K21" s="589"/>
      <c r="L21" s="544"/>
      <c r="M21" s="548"/>
      <c r="N21" s="548"/>
      <c r="O21" s="589"/>
      <c r="P21" s="550"/>
      <c r="Q21" s="551"/>
      <c r="R21" s="548"/>
      <c r="S21" s="590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2"/>
      <c r="AF21" s="553"/>
      <c r="AG21" s="554"/>
      <c r="AH21" s="554"/>
    </row>
    <row r="22" spans="1:34" ht="13.5" customHeight="1" x14ac:dyDescent="0.4">
      <c r="A22" s="555"/>
      <c r="B22" s="556"/>
      <c r="C22" s="774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9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565"/>
      <c r="AF22" s="553"/>
      <c r="AG22" s="554"/>
      <c r="AH22" s="554"/>
    </row>
    <row r="23" spans="1:34" ht="13.5" customHeight="1" x14ac:dyDescent="0.4">
      <c r="A23" s="555"/>
      <c r="B23" s="556"/>
      <c r="C23" s="778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48"/>
      <c r="S23" s="571"/>
      <c r="T23" s="566"/>
      <c r="U23" s="570"/>
      <c r="V23" s="548"/>
      <c r="W23" s="571"/>
      <c r="X23" s="566"/>
      <c r="Y23" s="570"/>
      <c r="Z23" s="570"/>
      <c r="AA23" s="571"/>
      <c r="AB23" s="566"/>
      <c r="AC23" s="569"/>
      <c r="AD23" s="570"/>
      <c r="AE23" s="572"/>
      <c r="AF23" s="553"/>
      <c r="AG23" s="554"/>
      <c r="AH23" s="554"/>
    </row>
    <row r="24" spans="1:34" ht="13.5" customHeight="1" x14ac:dyDescent="0.4">
      <c r="A24" s="555"/>
      <c r="B24" s="556"/>
      <c r="C24" s="778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579"/>
      <c r="AF24" s="553"/>
      <c r="AG24" s="554"/>
      <c r="AH24" s="554"/>
    </row>
    <row r="25" spans="1:34" ht="13.5" customHeight="1" x14ac:dyDescent="0.4">
      <c r="A25" s="542">
        <v>6</v>
      </c>
      <c r="B25" s="543" t="s">
        <v>1246</v>
      </c>
      <c r="C25" s="773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9"/>
      <c r="P25" s="544"/>
      <c r="Q25" s="547"/>
      <c r="R25" s="548"/>
      <c r="S25" s="587"/>
      <c r="T25" s="544"/>
      <c r="U25" s="548"/>
      <c r="V25" s="548"/>
      <c r="W25" s="589"/>
      <c r="X25" s="544"/>
      <c r="Y25" s="548"/>
      <c r="Z25" s="548"/>
      <c r="AA25" s="549"/>
      <c r="AB25" s="544"/>
      <c r="AC25" s="547"/>
      <c r="AD25" s="548"/>
      <c r="AE25" s="552"/>
      <c r="AF25" s="553"/>
      <c r="AG25" s="554"/>
      <c r="AH25" s="554"/>
    </row>
    <row r="26" spans="1:34" ht="13.5" customHeight="1" x14ac:dyDescent="0.4">
      <c r="A26" s="555"/>
      <c r="B26" s="556"/>
      <c r="C26" s="774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565"/>
      <c r="AF26" s="553"/>
      <c r="AG26" s="554"/>
      <c r="AH26" s="554"/>
    </row>
    <row r="27" spans="1:34" ht="13.5" customHeight="1" x14ac:dyDescent="0.4">
      <c r="A27" s="555"/>
      <c r="B27" s="556"/>
      <c r="C27" s="778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48"/>
      <c r="S27" s="571"/>
      <c r="T27" s="566"/>
      <c r="U27" s="570"/>
      <c r="V27" s="548"/>
      <c r="W27" s="571"/>
      <c r="X27" s="566"/>
      <c r="Y27" s="570"/>
      <c r="Z27" s="570"/>
      <c r="AA27" s="571"/>
      <c r="AB27" s="566"/>
      <c r="AC27" s="569"/>
      <c r="AD27" s="570"/>
      <c r="AE27" s="572"/>
      <c r="AF27" s="553"/>
      <c r="AG27" s="554"/>
      <c r="AH27" s="554"/>
    </row>
    <row r="28" spans="1:34" ht="13.5" customHeight="1" x14ac:dyDescent="0.4">
      <c r="A28" s="555"/>
      <c r="B28" s="556"/>
      <c r="C28" s="778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572"/>
      <c r="AF28" s="553"/>
      <c r="AG28" s="554"/>
      <c r="AH28" s="554"/>
    </row>
    <row r="29" spans="1:34" ht="12.65" customHeight="1" x14ac:dyDescent="0.4">
      <c r="A29" s="542">
        <v>7</v>
      </c>
      <c r="B29" s="543" t="s">
        <v>1243</v>
      </c>
      <c r="C29" s="773" t="s">
        <v>0</v>
      </c>
      <c r="D29" s="544"/>
      <c r="E29" s="545"/>
      <c r="F29" s="545"/>
      <c r="G29" s="546"/>
      <c r="H29" s="544"/>
      <c r="I29" s="547"/>
      <c r="J29" s="548"/>
      <c r="K29" s="549"/>
      <c r="L29" s="544"/>
      <c r="M29" s="548"/>
      <c r="N29" s="548"/>
      <c r="O29" s="549"/>
      <c r="P29" s="544"/>
      <c r="Q29" s="547"/>
      <c r="R29" s="548"/>
      <c r="S29" s="549"/>
      <c r="T29" s="544"/>
      <c r="U29" s="548"/>
      <c r="V29" s="548"/>
      <c r="W29" s="549"/>
      <c r="X29" s="548"/>
      <c r="Y29" s="548"/>
      <c r="Z29" s="548"/>
      <c r="AA29" s="549"/>
      <c r="AB29" s="544"/>
      <c r="AC29" s="547"/>
      <c r="AD29" s="548"/>
      <c r="AE29" s="552"/>
      <c r="AF29" s="553"/>
      <c r="AG29" s="554"/>
      <c r="AH29" s="554"/>
    </row>
    <row r="30" spans="1:34" ht="12.65" customHeight="1" x14ac:dyDescent="0.4">
      <c r="A30" s="555"/>
      <c r="B30" s="556"/>
      <c r="C30" s="774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62"/>
      <c r="Q30" s="563"/>
      <c r="R30" s="564"/>
      <c r="S30" s="561"/>
      <c r="T30" s="557"/>
      <c r="U30" s="560"/>
      <c r="V30" s="560"/>
      <c r="W30" s="561"/>
      <c r="X30" s="557"/>
      <c r="Y30" s="564"/>
      <c r="Z30" s="564"/>
      <c r="AA30" s="561"/>
      <c r="AB30" s="557"/>
      <c r="AC30" s="560"/>
      <c r="AD30" s="560"/>
      <c r="AE30" s="565"/>
      <c r="AF30" s="553"/>
      <c r="AG30" s="554"/>
      <c r="AH30" s="554"/>
    </row>
    <row r="31" spans="1:34" ht="12.65" customHeight="1" x14ac:dyDescent="0.4">
      <c r="A31" s="555"/>
      <c r="B31" s="556"/>
      <c r="C31" s="778" t="s">
        <v>1</v>
      </c>
      <c r="D31" s="566"/>
      <c r="E31" s="567"/>
      <c r="F31" s="567"/>
      <c r="G31" s="568"/>
      <c r="H31" s="566"/>
      <c r="I31" s="569"/>
      <c r="J31" s="570"/>
      <c r="K31" s="571"/>
      <c r="L31" s="566"/>
      <c r="M31" s="570"/>
      <c r="N31" s="570"/>
      <c r="O31" s="571"/>
      <c r="P31" s="544"/>
      <c r="Q31" s="547"/>
      <c r="R31" s="548"/>
      <c r="S31" s="549"/>
      <c r="T31" s="566"/>
      <c r="U31" s="570"/>
      <c r="V31" s="548"/>
      <c r="W31" s="571"/>
      <c r="X31" s="566"/>
      <c r="Y31" s="570"/>
      <c r="Z31" s="570"/>
      <c r="AA31" s="571"/>
      <c r="AB31" s="566"/>
      <c r="AC31" s="569"/>
      <c r="AD31" s="570"/>
      <c r="AE31" s="572"/>
      <c r="AF31" s="553"/>
      <c r="AG31" s="554"/>
      <c r="AH31" s="554"/>
    </row>
    <row r="32" spans="1:34" ht="9.75" customHeight="1" x14ac:dyDescent="0.4">
      <c r="A32" s="555"/>
      <c r="B32" s="556"/>
      <c r="C32" s="778"/>
      <c r="D32" s="573"/>
      <c r="E32" s="574"/>
      <c r="F32" s="575"/>
      <c r="G32" s="576"/>
      <c r="H32" s="573"/>
      <c r="I32" s="575"/>
      <c r="J32" s="575"/>
      <c r="K32" s="576"/>
      <c r="L32" s="573"/>
      <c r="M32" s="575"/>
      <c r="N32" s="575"/>
      <c r="O32" s="576"/>
      <c r="P32" s="573"/>
      <c r="Q32" s="574"/>
      <c r="R32" s="575"/>
      <c r="S32" s="576"/>
      <c r="T32" s="573"/>
      <c r="U32" s="575"/>
      <c r="V32" s="575"/>
      <c r="W32" s="576"/>
      <c r="X32" s="573"/>
      <c r="Y32" s="577"/>
      <c r="Z32" s="577"/>
      <c r="AA32" s="578"/>
      <c r="AB32" s="573"/>
      <c r="AC32" s="574"/>
      <c r="AD32" s="575"/>
      <c r="AE32" s="579"/>
      <c r="AF32" s="553"/>
      <c r="AG32" s="554"/>
      <c r="AH32" s="554"/>
    </row>
    <row r="33" spans="1:34" ht="13.5" customHeight="1" x14ac:dyDescent="0.4">
      <c r="A33" s="542">
        <v>8</v>
      </c>
      <c r="B33" s="543" t="s">
        <v>2307</v>
      </c>
      <c r="C33" s="773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50"/>
      <c r="Q33" s="551"/>
      <c r="R33" s="548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2"/>
      <c r="AF33" s="553"/>
      <c r="AG33" s="554"/>
      <c r="AH33" s="554"/>
    </row>
    <row r="34" spans="1:34" ht="13.5" customHeight="1" x14ac:dyDescent="0.4">
      <c r="A34" s="555"/>
      <c r="B34" s="556"/>
      <c r="C34" s="774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62"/>
      <c r="Q34" s="563"/>
      <c r="R34" s="580"/>
      <c r="S34" s="561"/>
      <c r="T34" s="557"/>
      <c r="U34" s="560"/>
      <c r="V34" s="560"/>
      <c r="W34" s="561"/>
      <c r="X34" s="557"/>
      <c r="Y34" s="564"/>
      <c r="Z34" s="564"/>
      <c r="AA34" s="561"/>
      <c r="AB34" s="557"/>
      <c r="AC34" s="560"/>
      <c r="AD34" s="560"/>
      <c r="AE34" s="565"/>
      <c r="AF34" s="553"/>
      <c r="AG34" s="554"/>
      <c r="AH34" s="554"/>
    </row>
    <row r="35" spans="1:34" ht="13.5" customHeight="1" x14ac:dyDescent="0.4">
      <c r="A35" s="555"/>
      <c r="B35" s="556"/>
      <c r="C35" s="778" t="s">
        <v>1</v>
      </c>
      <c r="D35" s="566"/>
      <c r="E35" s="567"/>
      <c r="F35" s="567"/>
      <c r="G35" s="568"/>
      <c r="H35" s="566"/>
      <c r="I35" s="569"/>
      <c r="J35" s="548"/>
      <c r="K35" s="571"/>
      <c r="L35" s="566"/>
      <c r="M35" s="570"/>
      <c r="N35" s="548"/>
      <c r="O35" s="571"/>
      <c r="P35" s="566"/>
      <c r="Q35" s="569"/>
      <c r="R35" s="548"/>
      <c r="S35" s="571"/>
      <c r="T35" s="566"/>
      <c r="U35" s="570"/>
      <c r="V35" s="570"/>
      <c r="W35" s="571"/>
      <c r="X35" s="566"/>
      <c r="Y35" s="570"/>
      <c r="Z35" s="570"/>
      <c r="AA35" s="571"/>
      <c r="AB35" s="566"/>
      <c r="AC35" s="569"/>
      <c r="AD35" s="570"/>
      <c r="AE35" s="572"/>
      <c r="AF35" s="553"/>
      <c r="AG35" s="554"/>
      <c r="AH35" s="554"/>
    </row>
    <row r="36" spans="1:34" ht="13.5" customHeight="1" x14ac:dyDescent="0.4">
      <c r="A36" s="555"/>
      <c r="B36" s="556"/>
      <c r="C36" s="778"/>
      <c r="D36" s="573"/>
      <c r="E36" s="574"/>
      <c r="F36" s="575"/>
      <c r="G36" s="576"/>
      <c r="H36" s="573"/>
      <c r="I36" s="575"/>
      <c r="J36" s="575"/>
      <c r="K36" s="576"/>
      <c r="L36" s="573"/>
      <c r="M36" s="575"/>
      <c r="N36" s="575"/>
      <c r="O36" s="576"/>
      <c r="P36" s="573"/>
      <c r="Q36" s="574"/>
      <c r="R36" s="575"/>
      <c r="S36" s="576"/>
      <c r="T36" s="573"/>
      <c r="U36" s="575"/>
      <c r="V36" s="575"/>
      <c r="W36" s="576"/>
      <c r="X36" s="573"/>
      <c r="Y36" s="577"/>
      <c r="Z36" s="577"/>
      <c r="AA36" s="578"/>
      <c r="AB36" s="573"/>
      <c r="AC36" s="574"/>
      <c r="AD36" s="575"/>
      <c r="AE36" s="579"/>
      <c r="AF36" s="553"/>
      <c r="AG36" s="554"/>
      <c r="AH36" s="554"/>
    </row>
    <row r="37" spans="1:34" ht="13.5" customHeight="1" x14ac:dyDescent="0.4">
      <c r="A37" s="542">
        <v>9</v>
      </c>
      <c r="B37" s="543" t="s">
        <v>2308</v>
      </c>
      <c r="C37" s="773" t="s">
        <v>0</v>
      </c>
      <c r="D37" s="544"/>
      <c r="E37" s="545"/>
      <c r="F37" s="545"/>
      <c r="G37" s="546"/>
      <c r="H37" s="544"/>
      <c r="I37" s="547"/>
      <c r="J37" s="548"/>
      <c r="K37" s="549"/>
      <c r="L37" s="548"/>
      <c r="M37" s="548"/>
      <c r="N37" s="548"/>
      <c r="O37" s="549"/>
      <c r="P37" s="544"/>
      <c r="Q37" s="545"/>
      <c r="R37" s="545"/>
      <c r="S37" s="546"/>
      <c r="T37" s="544"/>
      <c r="U37" s="545"/>
      <c r="V37" s="545"/>
      <c r="W37" s="546"/>
      <c r="X37" s="544"/>
      <c r="Y37" s="548"/>
      <c r="Z37" s="548"/>
      <c r="AA37" s="549"/>
      <c r="AB37" s="544"/>
      <c r="AC37" s="547"/>
      <c r="AD37" s="548"/>
      <c r="AE37" s="552"/>
      <c r="AF37" s="553"/>
      <c r="AG37" s="554"/>
      <c r="AH37" s="554"/>
    </row>
    <row r="38" spans="1:34" ht="13.5" customHeight="1" x14ac:dyDescent="0.4">
      <c r="A38" s="555"/>
      <c r="B38" s="556"/>
      <c r="C38" s="774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4"/>
      <c r="R38" s="564"/>
      <c r="S38" s="561"/>
      <c r="T38" s="557"/>
      <c r="U38" s="564"/>
      <c r="V38" s="560"/>
      <c r="W38" s="561"/>
      <c r="X38" s="557"/>
      <c r="Y38" s="564"/>
      <c r="Z38" s="564"/>
      <c r="AA38" s="561"/>
      <c r="AB38" s="557"/>
      <c r="AC38" s="560"/>
      <c r="AD38" s="560"/>
      <c r="AE38" s="565"/>
      <c r="AF38" s="553"/>
      <c r="AG38" s="554"/>
      <c r="AH38" s="554"/>
    </row>
    <row r="39" spans="1:34" ht="13.5" customHeight="1" x14ac:dyDescent="0.4">
      <c r="A39" s="555"/>
      <c r="B39" s="556"/>
      <c r="C39" s="778" t="s">
        <v>1</v>
      </c>
      <c r="D39" s="566"/>
      <c r="E39" s="567"/>
      <c r="F39" s="567"/>
      <c r="G39" s="568"/>
      <c r="H39" s="544"/>
      <c r="I39" s="545"/>
      <c r="J39" s="545"/>
      <c r="K39" s="546"/>
      <c r="L39" s="544"/>
      <c r="M39" s="547"/>
      <c r="N39" s="548"/>
      <c r="O39" s="549"/>
      <c r="P39" s="544"/>
      <c r="Q39" s="545"/>
      <c r="R39" s="545"/>
      <c r="S39" s="546"/>
      <c r="T39" s="544"/>
      <c r="U39" s="545"/>
      <c r="V39" s="545"/>
      <c r="W39" s="546"/>
      <c r="X39" s="566"/>
      <c r="Y39" s="570"/>
      <c r="Z39" s="570"/>
      <c r="AA39" s="571"/>
      <c r="AB39" s="566"/>
      <c r="AC39" s="569"/>
      <c r="AD39" s="570"/>
      <c r="AE39" s="572"/>
      <c r="AF39" s="553"/>
      <c r="AG39" s="554"/>
      <c r="AH39" s="554"/>
    </row>
    <row r="40" spans="1:34" ht="13.5" customHeight="1" x14ac:dyDescent="0.4">
      <c r="A40" s="592"/>
      <c r="B40" s="593"/>
      <c r="C40" s="779"/>
      <c r="D40" s="573"/>
      <c r="E40" s="594"/>
      <c r="F40" s="594"/>
      <c r="G40" s="595"/>
      <c r="H40" s="573"/>
      <c r="I40" s="575"/>
      <c r="J40" s="575"/>
      <c r="K40" s="576"/>
      <c r="L40" s="573"/>
      <c r="M40" s="575"/>
      <c r="N40" s="575"/>
      <c r="O40" s="576"/>
      <c r="P40" s="596"/>
      <c r="Q40" s="597"/>
      <c r="R40" s="581"/>
      <c r="S40" s="576"/>
      <c r="T40" s="573"/>
      <c r="U40" s="574"/>
      <c r="V40" s="574"/>
      <c r="W40" s="576"/>
      <c r="X40" s="573"/>
      <c r="Y40" s="577"/>
      <c r="Z40" s="577"/>
      <c r="AA40" s="578"/>
      <c r="AB40" s="573"/>
      <c r="AC40" s="574"/>
      <c r="AD40" s="575"/>
      <c r="AE40" s="579"/>
      <c r="AF40" s="553"/>
      <c r="AG40" s="554"/>
      <c r="AH40" s="554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8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8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89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22"/>
      <c r="B2" s="822"/>
      <c r="C2" s="822"/>
      <c r="D2" s="822"/>
      <c r="E2" s="91"/>
      <c r="F2" s="92"/>
      <c r="G2" s="93"/>
      <c r="H2" s="823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33" t="s">
        <v>389</v>
      </c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96"/>
      <c r="Z3" s="96"/>
      <c r="AA3" s="96"/>
      <c r="AB3" s="96"/>
      <c r="AC3" s="97"/>
      <c r="AD3" s="97"/>
      <c r="AE3" s="95"/>
      <c r="AF3" s="1">
        <f>COUNT(A5:A48)*4+4</f>
        <v>48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s="344" customFormat="1" x14ac:dyDescent="0.4">
      <c r="A5" s="102">
        <v>1</v>
      </c>
      <c r="B5" s="51" t="s">
        <v>4704</v>
      </c>
      <c r="C5" s="780" t="s">
        <v>0</v>
      </c>
      <c r="D5" s="15" t="s">
        <v>3221</v>
      </c>
      <c r="E5" s="16">
        <v>4</v>
      </c>
      <c r="F5" s="16"/>
      <c r="G5" s="112" t="s">
        <v>183</v>
      </c>
      <c r="H5" s="15" t="s">
        <v>3221</v>
      </c>
      <c r="I5" s="17">
        <v>4</v>
      </c>
      <c r="J5" s="18"/>
      <c r="K5" s="111" t="s">
        <v>183</v>
      </c>
      <c r="L5" s="15" t="s">
        <v>3221</v>
      </c>
      <c r="M5" s="18">
        <v>4</v>
      </c>
      <c r="N5" s="18"/>
      <c r="O5" s="111" t="s">
        <v>183</v>
      </c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3221</v>
      </c>
      <c r="AG5" s="284" t="s">
        <v>4027</v>
      </c>
      <c r="AH5" s="284" t="str">
        <f>IFERROR(IF(AG5&lt;&gt;"",": "&amp;VLOOKUP(AG5,#REF!,2,0),""),"")</f>
        <v/>
      </c>
    </row>
    <row r="6" spans="1:36" s="344" customForma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 t="s">
        <v>5043</v>
      </c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s="344" customForma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s="344" customForma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4">
      <c r="A9" s="102">
        <v>2</v>
      </c>
      <c r="B9" s="51" t="s">
        <v>4705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3221</v>
      </c>
      <c r="AG9" s="284" t="s">
        <v>4027</v>
      </c>
      <c r="AH9" s="284" t="str">
        <f>IFERROR(IF(AG9&lt;&gt;"",": "&amp;VLOOKUP(AG9,#REF!,2,0),""),"")</f>
        <v/>
      </c>
    </row>
    <row r="10" spans="1:36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4">
      <c r="A11" s="104"/>
      <c r="B11" s="52"/>
      <c r="C11" s="784" t="s">
        <v>1</v>
      </c>
      <c r="D11" s="25" t="s">
        <v>3221</v>
      </c>
      <c r="E11" s="26">
        <v>4</v>
      </c>
      <c r="F11" s="26"/>
      <c r="G11" s="108" t="s">
        <v>183</v>
      </c>
      <c r="H11" s="25" t="s">
        <v>3221</v>
      </c>
      <c r="I11" s="27">
        <v>4</v>
      </c>
      <c r="J11" s="28"/>
      <c r="K11" s="107" t="s">
        <v>183</v>
      </c>
      <c r="L11" s="25" t="s">
        <v>3221</v>
      </c>
      <c r="M11" s="28">
        <v>4</v>
      </c>
      <c r="N11" s="28"/>
      <c r="O11" s="107" t="s">
        <v>183</v>
      </c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 t="s">
        <v>5043</v>
      </c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4">
      <c r="A13" s="102">
        <v>3</v>
      </c>
      <c r="B13" s="51" t="s">
        <v>4706</v>
      </c>
      <c r="C13" s="780" t="s">
        <v>0</v>
      </c>
      <c r="D13" s="15" t="s">
        <v>3221</v>
      </c>
      <c r="E13" s="16">
        <v>4</v>
      </c>
      <c r="F13" s="16"/>
      <c r="G13" s="112" t="s">
        <v>181</v>
      </c>
      <c r="H13" s="15" t="s">
        <v>3221</v>
      </c>
      <c r="I13" s="17">
        <v>4</v>
      </c>
      <c r="J13" s="18"/>
      <c r="K13" s="111" t="s">
        <v>181</v>
      </c>
      <c r="L13" s="18" t="s">
        <v>3221</v>
      </c>
      <c r="M13" s="18">
        <v>4</v>
      </c>
      <c r="N13" s="18"/>
      <c r="O13" s="111" t="s">
        <v>181</v>
      </c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3221</v>
      </c>
      <c r="AG13" s="284" t="s">
        <v>4027</v>
      </c>
      <c r="AH13" s="284" t="str">
        <f>IFERROR(IF(AG13&lt;&gt;"",": "&amp;VLOOKUP(AG13,#REF!,2,0),""),"")</f>
        <v/>
      </c>
    </row>
    <row r="14" spans="1:36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 t="s">
        <v>5043</v>
      </c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4">
      <c r="A17" s="102">
        <v>4</v>
      </c>
      <c r="B17" s="51" t="s">
        <v>4707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3221</v>
      </c>
      <c r="AG17" s="284" t="s">
        <v>4027</v>
      </c>
      <c r="AH17" s="284" t="str">
        <f>IFERROR(IF(AG17&lt;&gt;"",": "&amp;VLOOKUP(AG17,#REF!,2,0),""),"")</f>
        <v/>
      </c>
    </row>
    <row r="18" spans="1:34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x14ac:dyDescent="0.4">
      <c r="A19" s="104"/>
      <c r="B19" s="52"/>
      <c r="C19" s="784" t="s">
        <v>1</v>
      </c>
      <c r="D19" s="25" t="s">
        <v>3221</v>
      </c>
      <c r="E19" s="26">
        <v>4</v>
      </c>
      <c r="F19" s="26"/>
      <c r="G19" s="108" t="s">
        <v>181</v>
      </c>
      <c r="H19" s="25" t="s">
        <v>3221</v>
      </c>
      <c r="I19" s="27">
        <v>4</v>
      </c>
      <c r="J19" s="28"/>
      <c r="K19" s="107" t="s">
        <v>181</v>
      </c>
      <c r="L19" s="25" t="s">
        <v>3221</v>
      </c>
      <c r="M19" s="28">
        <v>4</v>
      </c>
      <c r="N19" s="28"/>
      <c r="O19" s="107" t="s">
        <v>181</v>
      </c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 t="s">
        <v>5043</v>
      </c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x14ac:dyDescent="0.4">
      <c r="A21" s="102">
        <v>5</v>
      </c>
      <c r="B21" s="51" t="s">
        <v>3534</v>
      </c>
      <c r="C21" s="780" t="s">
        <v>0</v>
      </c>
      <c r="D21" s="15" t="s">
        <v>5009</v>
      </c>
      <c r="E21" s="16"/>
      <c r="F21" s="16"/>
      <c r="G21" s="112"/>
      <c r="H21" s="15" t="s">
        <v>5009</v>
      </c>
      <c r="I21" s="17"/>
      <c r="J21" s="18"/>
      <c r="K21" s="111"/>
      <c r="L21" s="15" t="s">
        <v>5009</v>
      </c>
      <c r="M21" s="18"/>
      <c r="N21" s="18"/>
      <c r="O21" s="111"/>
      <c r="P21" s="34" t="s">
        <v>5009</v>
      </c>
      <c r="Q21" s="35"/>
      <c r="R21" s="36"/>
      <c r="S21" s="111"/>
      <c r="T21" s="15" t="s">
        <v>5009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5009</v>
      </c>
      <c r="AG21" s="284" t="s">
        <v>5020</v>
      </c>
      <c r="AH21" s="284" t="str">
        <f>IFERROR(IF(AG31&lt;&gt;"",": "&amp;VLOOKUP(AG31,#REF!,2,0),""),"")</f>
        <v/>
      </c>
    </row>
    <row r="22" spans="1:34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x14ac:dyDescent="0.4">
      <c r="A25" s="102">
        <v>6</v>
      </c>
      <c r="B25" s="51" t="s">
        <v>4709</v>
      </c>
      <c r="C25" s="780" t="s">
        <v>0</v>
      </c>
      <c r="D25" s="15" t="s">
        <v>3584</v>
      </c>
      <c r="E25" s="16">
        <v>4</v>
      </c>
      <c r="F25" s="16"/>
      <c r="G25" s="112" t="s">
        <v>181</v>
      </c>
      <c r="H25" s="15" t="s">
        <v>3584</v>
      </c>
      <c r="I25" s="17">
        <v>4</v>
      </c>
      <c r="J25" s="18"/>
      <c r="K25" s="111" t="s">
        <v>181</v>
      </c>
      <c r="L25" s="18" t="s">
        <v>3584</v>
      </c>
      <c r="M25" s="18">
        <v>4</v>
      </c>
      <c r="N25" s="18"/>
      <c r="O25" s="111" t="s">
        <v>181</v>
      </c>
      <c r="P25" s="15" t="s">
        <v>3218</v>
      </c>
      <c r="Q25" s="17">
        <v>4</v>
      </c>
      <c r="R25" s="18"/>
      <c r="S25" s="111" t="s">
        <v>181</v>
      </c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3218</v>
      </c>
      <c r="AG25" s="284" t="s">
        <v>4054</v>
      </c>
      <c r="AH25" s="284" t="str">
        <f>IFERROR(IF(AG35&lt;&gt;"",": "&amp;VLOOKUP(AG35,#REF!,2,0),""),"")</f>
        <v/>
      </c>
    </row>
    <row r="26" spans="1:34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3584</v>
      </c>
      <c r="AG26" s="285" t="s">
        <v>4059</v>
      </c>
      <c r="AH26" s="285" t="str">
        <f>IFERROR(IF(AG36&lt;&gt;"",": "&amp;VLOOKUP(AG36,#REF!,2,0),""),"")</f>
        <v/>
      </c>
    </row>
    <row r="27" spans="1:34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 t="s">
        <v>3218</v>
      </c>
      <c r="Q27" s="31">
        <v>2</v>
      </c>
      <c r="R27" s="28"/>
      <c r="S27" s="107" t="s">
        <v>181</v>
      </c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IFERROR(IF(#REF!&lt;&gt;"",": "&amp;VLOOKUP(#REF!,#REF!,2,0),""),"")</f>
        <v/>
      </c>
    </row>
    <row r="28" spans="1:34" ht="17.2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 t="s">
        <v>5043</v>
      </c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IFERROR(IF(#REF!&lt;&gt;"",": "&amp;VLOOKUP(#REF!,#REF!,2,0),""),"")</f>
        <v/>
      </c>
    </row>
    <row r="29" spans="1:34" x14ac:dyDescent="0.4">
      <c r="A29" s="102">
        <v>7</v>
      </c>
      <c r="B29" s="51" t="s">
        <v>5016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 t="s">
        <v>3224</v>
      </c>
      <c r="Q29" s="17">
        <v>4</v>
      </c>
      <c r="R29" s="18"/>
      <c r="S29" s="111" t="s">
        <v>183</v>
      </c>
      <c r="T29" s="15" t="s">
        <v>3224</v>
      </c>
      <c r="U29" s="17">
        <v>4</v>
      </c>
      <c r="V29" s="18"/>
      <c r="W29" s="111" t="s">
        <v>183</v>
      </c>
      <c r="X29" s="15"/>
      <c r="Y29" s="18"/>
      <c r="Z29" s="18"/>
      <c r="AA29" s="111"/>
      <c r="AB29" s="15"/>
      <c r="AC29" s="17"/>
      <c r="AD29" s="18"/>
      <c r="AE29" s="290"/>
      <c r="AF29" s="287" t="s">
        <v>3224</v>
      </c>
      <c r="AG29" s="284" t="s">
        <v>4859</v>
      </c>
      <c r="AH29" s="284" t="str">
        <f>IFERROR(IF(#REF!&lt;&gt;"",": "&amp;VLOOKUP(#REF!,#REF!,2,0),""),"")</f>
        <v/>
      </c>
    </row>
    <row r="30" spans="1:34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x14ac:dyDescent="0.4">
      <c r="A33" s="102">
        <v>8</v>
      </c>
      <c r="B33" s="51" t="s">
        <v>5018</v>
      </c>
      <c r="C33" s="780" t="s">
        <v>0</v>
      </c>
      <c r="D33" s="15" t="s">
        <v>3222</v>
      </c>
      <c r="E33" s="16">
        <v>4</v>
      </c>
      <c r="F33" s="16"/>
      <c r="G33" s="112" t="s">
        <v>149</v>
      </c>
      <c r="H33" s="15" t="s">
        <v>3222</v>
      </c>
      <c r="I33" s="17">
        <v>4</v>
      </c>
      <c r="J33" s="18"/>
      <c r="K33" s="111" t="s">
        <v>149</v>
      </c>
      <c r="L33" s="15" t="s">
        <v>3222</v>
      </c>
      <c r="M33" s="18">
        <v>4</v>
      </c>
      <c r="N33" s="18"/>
      <c r="O33" s="111" t="s">
        <v>149</v>
      </c>
      <c r="P33" s="34" t="s">
        <v>3222</v>
      </c>
      <c r="Q33" s="35">
        <v>4</v>
      </c>
      <c r="R33" s="36"/>
      <c r="S33" s="111" t="s">
        <v>149</v>
      </c>
      <c r="T33" s="15" t="s">
        <v>3222</v>
      </c>
      <c r="U33" s="18">
        <v>4</v>
      </c>
      <c r="V33" s="18"/>
      <c r="W33" s="111" t="s">
        <v>149</v>
      </c>
      <c r="X33" s="18"/>
      <c r="Y33" s="18"/>
      <c r="Z33" s="18"/>
      <c r="AA33" s="111"/>
      <c r="AB33" s="15"/>
      <c r="AC33" s="17"/>
      <c r="AD33" s="18"/>
      <c r="AE33" s="290"/>
      <c r="AF33" s="287" t="s">
        <v>3222</v>
      </c>
      <c r="AG33" s="284" t="s">
        <v>4858</v>
      </c>
      <c r="AH33" s="284" t="str">
        <f>IFERROR(IF(AG33&lt;&gt;"",": "&amp;VLOOKUP(AG33,#REF!,2,0),""),"")</f>
        <v/>
      </c>
    </row>
    <row r="34" spans="1:34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 t="s">
        <v>5043</v>
      </c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x14ac:dyDescent="0.4">
      <c r="A37" s="102">
        <v>9</v>
      </c>
      <c r="B37" s="51" t="s">
        <v>5017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3224</v>
      </c>
      <c r="AG37" s="284" t="s">
        <v>4859</v>
      </c>
      <c r="AH37" s="284"/>
    </row>
    <row r="38" spans="1:34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 t="s">
        <v>3224</v>
      </c>
      <c r="Q39" s="28">
        <v>4</v>
      </c>
      <c r="R39" s="28"/>
      <c r="S39" s="107" t="s">
        <v>183</v>
      </c>
      <c r="T39" s="25" t="s">
        <v>3224</v>
      </c>
      <c r="U39" s="28">
        <v>4</v>
      </c>
      <c r="V39" s="28"/>
      <c r="W39" s="107" t="s">
        <v>183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x14ac:dyDescent="0.4">
      <c r="A41" s="102">
        <v>10</v>
      </c>
      <c r="B41" s="51" t="s">
        <v>5019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3222</v>
      </c>
      <c r="AG41" s="284" t="s">
        <v>4858</v>
      </c>
      <c r="AH41" s="284"/>
    </row>
    <row r="42" spans="1:34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x14ac:dyDescent="0.4">
      <c r="A43" s="104"/>
      <c r="B43" s="52"/>
      <c r="C43" s="784" t="s">
        <v>1</v>
      </c>
      <c r="D43" s="25" t="s">
        <v>3222</v>
      </c>
      <c r="E43" s="26">
        <v>4</v>
      </c>
      <c r="F43" s="26"/>
      <c r="G43" s="108" t="s">
        <v>149</v>
      </c>
      <c r="H43" s="25" t="s">
        <v>3222</v>
      </c>
      <c r="I43" s="27">
        <v>4</v>
      </c>
      <c r="J43" s="28"/>
      <c r="K43" s="107" t="s">
        <v>149</v>
      </c>
      <c r="L43" s="28" t="s">
        <v>3222</v>
      </c>
      <c r="M43" s="28">
        <v>4</v>
      </c>
      <c r="N43" s="28"/>
      <c r="O43" s="107" t="s">
        <v>149</v>
      </c>
      <c r="P43" s="25" t="s">
        <v>3222</v>
      </c>
      <c r="Q43" s="27">
        <v>4</v>
      </c>
      <c r="R43" s="28"/>
      <c r="S43" s="107" t="s">
        <v>149</v>
      </c>
      <c r="T43" s="25" t="s">
        <v>3222</v>
      </c>
      <c r="U43" s="28">
        <v>4</v>
      </c>
      <c r="V43" s="28"/>
      <c r="W43" s="107" t="s">
        <v>149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 t="s">
        <v>5043</v>
      </c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x14ac:dyDescent="0.4">
      <c r="A45" s="102">
        <v>11</v>
      </c>
      <c r="B45" s="51" t="s">
        <v>5044</v>
      </c>
      <c r="C45" s="780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5073</v>
      </c>
      <c r="Y45" s="18">
        <v>2</v>
      </c>
      <c r="Z45" s="18"/>
      <c r="AA45" s="111" t="s">
        <v>335</v>
      </c>
      <c r="AB45" s="15" t="s">
        <v>1260</v>
      </c>
      <c r="AC45" s="17">
        <v>5</v>
      </c>
      <c r="AD45" s="18"/>
      <c r="AE45" s="290" t="s">
        <v>329</v>
      </c>
      <c r="AF45" s="287" t="s">
        <v>1279</v>
      </c>
      <c r="AG45" s="284" t="s">
        <v>5081</v>
      </c>
      <c r="AH45" s="284"/>
    </row>
    <row r="46" spans="1:34" x14ac:dyDescent="0.4">
      <c r="A46" s="104"/>
      <c r="B46" s="52" t="s">
        <v>5046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 t="s">
        <v>1279</v>
      </c>
      <c r="Y46" s="24">
        <v>3</v>
      </c>
      <c r="Z46" s="24"/>
      <c r="AA46" s="109" t="s">
        <v>598</v>
      </c>
      <c r="AB46" s="20"/>
      <c r="AC46" s="22"/>
      <c r="AD46" s="22"/>
      <c r="AE46" s="291"/>
      <c r="AF46" s="288" t="s">
        <v>1260</v>
      </c>
      <c r="AG46" s="285" t="s">
        <v>5082</v>
      </c>
      <c r="AH46" s="285"/>
    </row>
    <row r="47" spans="1:34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 t="s">
        <v>1279</v>
      </c>
      <c r="Y47" s="28">
        <v>5</v>
      </c>
      <c r="Z47" s="28"/>
      <c r="AA47" s="107" t="s">
        <v>598</v>
      </c>
      <c r="AB47" s="25" t="s">
        <v>1260</v>
      </c>
      <c r="AC47" s="27">
        <v>5</v>
      </c>
      <c r="AD47" s="28"/>
      <c r="AE47" s="292" t="s">
        <v>329</v>
      </c>
      <c r="AF47" s="288"/>
      <c r="AG47" s="285"/>
      <c r="AH47" s="285"/>
    </row>
    <row r="48" spans="1:34" ht="8.2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 t="s">
        <v>5074</v>
      </c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1" x14ac:dyDescent="0.4">
      <c r="A49" s="487"/>
      <c r="B49" s="487"/>
      <c r="C49" s="487"/>
      <c r="D49" s="487" t="s">
        <v>183</v>
      </c>
      <c r="E49" s="487" t="s">
        <v>2264</v>
      </c>
      <c r="F49" s="487"/>
      <c r="G49" s="487"/>
      <c r="H49" s="487" t="s">
        <v>181</v>
      </c>
      <c r="I49" s="487" t="s">
        <v>2263</v>
      </c>
      <c r="J49" s="487"/>
      <c r="K49" s="487"/>
      <c r="L49" s="487" t="s">
        <v>149</v>
      </c>
      <c r="M49" s="487" t="s">
        <v>2241</v>
      </c>
      <c r="N49" s="487"/>
      <c r="O49" s="487"/>
      <c r="P49" s="487" t="s">
        <v>335</v>
      </c>
      <c r="Q49" s="487" t="s">
        <v>296</v>
      </c>
      <c r="R49" s="487"/>
      <c r="S49" s="487"/>
      <c r="T49" s="487" t="s">
        <v>329</v>
      </c>
      <c r="U49" s="487" t="s">
        <v>392</v>
      </c>
      <c r="V49" s="487"/>
      <c r="W49" s="487"/>
      <c r="X49" s="487" t="s">
        <v>598</v>
      </c>
      <c r="Y49" s="487" t="s">
        <v>597</v>
      </c>
      <c r="Z49" s="487"/>
      <c r="AA49" s="487"/>
      <c r="AB49" s="487"/>
      <c r="AC49" s="487"/>
      <c r="AD49" s="487"/>
      <c r="AE49" s="487"/>
    </row>
    <row r="50" spans="1:31" x14ac:dyDescent="0.4">
      <c r="A50" s="487"/>
      <c r="B50" s="487"/>
      <c r="C50" s="487"/>
      <c r="D50" s="487"/>
      <c r="E50" s="487"/>
      <c r="F50" s="487"/>
      <c r="G50" s="487"/>
      <c r="H50" s="487"/>
      <c r="I50" s="487"/>
      <c r="J50" s="487"/>
      <c r="K50" s="487"/>
      <c r="L50" s="487"/>
      <c r="M50" s="487"/>
      <c r="N50" s="487"/>
      <c r="O50" s="487"/>
      <c r="P50" s="487"/>
      <c r="Q50" s="487"/>
      <c r="R50" s="487"/>
      <c r="S50" s="487"/>
      <c r="T50" s="487"/>
      <c r="U50" s="487"/>
      <c r="V50" s="487"/>
      <c r="W50" s="487"/>
      <c r="X50" s="487"/>
      <c r="Y50" s="487"/>
      <c r="Z50" s="487"/>
      <c r="AA50" s="487"/>
      <c r="AB50" s="487"/>
      <c r="AC50" s="487"/>
      <c r="AD50" s="487"/>
      <c r="AE50" s="487"/>
    </row>
    <row r="51" spans="1:31" x14ac:dyDescent="0.4">
      <c r="A51" s="487"/>
      <c r="B51" s="487"/>
      <c r="C51" s="487"/>
      <c r="D51" s="487"/>
      <c r="E51" s="487"/>
      <c r="F51" s="487"/>
      <c r="G51" s="487"/>
      <c r="H51" s="487"/>
      <c r="I51" s="487"/>
      <c r="J51" s="487"/>
      <c r="K51" s="487"/>
      <c r="L51" s="487"/>
      <c r="M51" s="487"/>
      <c r="N51" s="487"/>
      <c r="O51" s="487"/>
      <c r="P51" s="487"/>
      <c r="Q51" s="487"/>
      <c r="R51" s="487"/>
      <c r="S51" s="487"/>
      <c r="T51" s="487"/>
      <c r="U51" s="487"/>
      <c r="V51" s="487"/>
      <c r="W51" s="487"/>
      <c r="X51" s="487"/>
      <c r="Y51" s="487"/>
      <c r="Z51" s="487"/>
      <c r="AA51" s="487"/>
      <c r="AB51" s="487"/>
      <c r="AC51" s="487"/>
      <c r="AD51" s="487"/>
      <c r="AE51" s="487"/>
    </row>
    <row r="52" spans="1:31" x14ac:dyDescent="0.4">
      <c r="A52" s="487"/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  <c r="Q52" s="487"/>
      <c r="R52" s="487"/>
      <c r="S52" s="487"/>
      <c r="T52" s="487"/>
      <c r="U52" s="487"/>
      <c r="V52" s="487"/>
      <c r="W52" s="487"/>
      <c r="X52" s="487"/>
      <c r="Y52" s="487"/>
      <c r="Z52" s="487"/>
      <c r="AA52" s="487"/>
      <c r="AB52" s="487"/>
      <c r="AC52" s="487"/>
      <c r="AD52" s="487"/>
      <c r="AE52" s="487"/>
    </row>
    <row r="53" spans="1:31" x14ac:dyDescent="0.4">
      <c r="A53" s="487"/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Z53" s="487"/>
      <c r="AA53" s="487"/>
      <c r="AB53" s="487"/>
      <c r="AC53" s="487"/>
      <c r="AD53" s="487"/>
      <c r="AE53" s="487"/>
    </row>
    <row r="54" spans="1:31" x14ac:dyDescent="0.4">
      <c r="E54" s="488"/>
    </row>
    <row r="55" spans="1:31" x14ac:dyDescent="0.4">
      <c r="E55" s="488"/>
    </row>
    <row r="56" spans="1:31" x14ac:dyDescent="0.4">
      <c r="E56" s="488"/>
    </row>
    <row r="57" spans="1:31" x14ac:dyDescent="0.4">
      <c r="E57" s="488"/>
    </row>
    <row r="58" spans="1:31" x14ac:dyDescent="0.4">
      <c r="E58" s="488"/>
    </row>
    <row r="59" spans="1:31" x14ac:dyDescent="0.4">
      <c r="E59" s="488"/>
    </row>
    <row r="60" spans="1:31" x14ac:dyDescent="0.4">
      <c r="E60" s="488"/>
    </row>
    <row r="61" spans="1:31" x14ac:dyDescent="0.4">
      <c r="E61" s="488"/>
    </row>
    <row r="538" spans="3:4" x14ac:dyDescent="0.4">
      <c r="C538" s="1" t="s">
        <v>578</v>
      </c>
      <c r="D538" s="1" t="s">
        <v>583</v>
      </c>
    </row>
  </sheetData>
  <mergeCells count="34"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AF4:AH4"/>
    <mergeCell ref="AB4:AE4"/>
    <mergeCell ref="X4:AA4"/>
    <mergeCell ref="T4:W4"/>
    <mergeCell ref="L4:O4"/>
    <mergeCell ref="C45:C46"/>
    <mergeCell ref="C47:C48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  <mergeCell ref="C37:C38"/>
    <mergeCell ref="C39:C40"/>
    <mergeCell ref="C41:C42"/>
  </mergeCells>
  <conditionalFormatting sqref="F19:G19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="115" zoomScaleNormal="115" zoomScaleSheetLayoutView="115" workbookViewId="0">
      <selection activeCell="A5" sqref="A5:AH24"/>
    </sheetView>
  </sheetViews>
  <sheetFormatPr defaultColWidth="9.1796875" defaultRowHeight="15.75" customHeight="1" x14ac:dyDescent="0.4"/>
  <cols>
    <col min="1" max="1" width="3" style="299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6" width="3.1796875" style="1" customWidth="1"/>
    <col min="7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81640625" style="1" customWidth="1"/>
    <col min="24" max="28" width="1.7265625" style="1" customWidth="1"/>
    <col min="29" max="29" width="1.7265625" style="115" customWidth="1"/>
    <col min="30" max="31" width="1.7265625" style="1" customWidth="1"/>
    <col min="32" max="32" width="5.1796875" style="1" customWidth="1"/>
    <col min="33" max="33" width="9.1796875" style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22"/>
      <c r="B2" s="822"/>
      <c r="C2" s="822"/>
      <c r="D2" s="822"/>
      <c r="E2" s="91"/>
      <c r="F2" s="92"/>
      <c r="G2" s="9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235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575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236"/>
      <c r="AD3" s="97"/>
      <c r="AE3" s="95"/>
      <c r="AF3" s="1">
        <f>COUNT(A5:A133)*4+4</f>
        <v>24</v>
      </c>
    </row>
    <row r="4" spans="1:36" s="2" customFormat="1" ht="15.75" customHeight="1" x14ac:dyDescent="0.35">
      <c r="A4" s="351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36" t="s">
        <v>26</v>
      </c>
      <c r="AC4" s="837"/>
      <c r="AD4" s="837"/>
      <c r="AE4" s="83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3244</v>
      </c>
      <c r="C5" s="780" t="s">
        <v>0</v>
      </c>
      <c r="D5" s="15" t="s">
        <v>3565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4960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4663</v>
      </c>
      <c r="C9" s="780" t="s">
        <v>0</v>
      </c>
      <c r="D9" s="15" t="s">
        <v>3524</v>
      </c>
      <c r="E9" s="16"/>
      <c r="F9" s="16"/>
      <c r="G9" s="112"/>
      <c r="H9" s="15" t="s">
        <v>3524</v>
      </c>
      <c r="I9" s="17"/>
      <c r="J9" s="18"/>
      <c r="K9" s="111"/>
      <c r="L9" s="15" t="s">
        <v>3524</v>
      </c>
      <c r="M9" s="18"/>
      <c r="N9" s="18"/>
      <c r="O9" s="111"/>
      <c r="P9" s="34" t="s">
        <v>3524</v>
      </c>
      <c r="Q9" s="35"/>
      <c r="R9" s="36"/>
      <c r="S9" s="111"/>
      <c r="T9" s="15" t="s">
        <v>3524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3230</v>
      </c>
      <c r="AG9" s="284" t="s">
        <v>4271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3220</v>
      </c>
      <c r="AG10" s="285" t="s">
        <v>4278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3524</v>
      </c>
      <c r="E11" s="26"/>
      <c r="F11" s="26"/>
      <c r="G11" s="108"/>
      <c r="H11" s="25" t="s">
        <v>3220</v>
      </c>
      <c r="I11" s="27">
        <v>4</v>
      </c>
      <c r="J11" s="28" t="s">
        <v>522</v>
      </c>
      <c r="K11" s="107" t="s">
        <v>216</v>
      </c>
      <c r="L11" s="25" t="s">
        <v>3220</v>
      </c>
      <c r="M11" s="28">
        <v>4</v>
      </c>
      <c r="N11" s="28" t="s">
        <v>522</v>
      </c>
      <c r="O11" s="107" t="s">
        <v>216</v>
      </c>
      <c r="P11" s="25" t="s">
        <v>3220</v>
      </c>
      <c r="Q11" s="27">
        <v>4</v>
      </c>
      <c r="R11" s="28" t="s">
        <v>522</v>
      </c>
      <c r="S11" s="107" t="s">
        <v>216</v>
      </c>
      <c r="T11" s="25" t="s">
        <v>3230</v>
      </c>
      <c r="U11" s="28">
        <v>4</v>
      </c>
      <c r="V11" s="454" t="s">
        <v>417</v>
      </c>
      <c r="W11" s="107" t="s">
        <v>599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4664</v>
      </c>
      <c r="C13" s="780" t="s">
        <v>0</v>
      </c>
      <c r="D13" s="15" t="s">
        <v>3524</v>
      </c>
      <c r="E13" s="16"/>
      <c r="F13" s="16"/>
      <c r="G13" s="112"/>
      <c r="H13" s="15" t="s">
        <v>3524</v>
      </c>
      <c r="I13" s="17"/>
      <c r="J13" s="18"/>
      <c r="K13" s="111"/>
      <c r="L13" s="18" t="s">
        <v>3524</v>
      </c>
      <c r="M13" s="18"/>
      <c r="N13" s="18"/>
      <c r="O13" s="111"/>
      <c r="P13" s="15" t="s">
        <v>3524</v>
      </c>
      <c r="Q13" s="17"/>
      <c r="R13" s="18"/>
      <c r="S13" s="111"/>
      <c r="T13" s="15" t="s">
        <v>3524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3194</v>
      </c>
      <c r="AG13" s="284" t="s">
        <v>4416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3221</v>
      </c>
      <c r="AG14" s="285" t="s">
        <v>4430</v>
      </c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3524</v>
      </c>
      <c r="E15" s="26"/>
      <c r="F15" s="26"/>
      <c r="G15" s="108"/>
      <c r="H15" s="25" t="s">
        <v>3221</v>
      </c>
      <c r="I15" s="27">
        <v>4</v>
      </c>
      <c r="J15" s="28" t="s">
        <v>427</v>
      </c>
      <c r="K15" s="107" t="s">
        <v>792</v>
      </c>
      <c r="L15" s="25" t="s">
        <v>3221</v>
      </c>
      <c r="M15" s="28">
        <v>4</v>
      </c>
      <c r="N15" s="28" t="s">
        <v>427</v>
      </c>
      <c r="O15" s="107" t="s">
        <v>792</v>
      </c>
      <c r="P15" s="30" t="s">
        <v>3221</v>
      </c>
      <c r="Q15" s="31">
        <v>4</v>
      </c>
      <c r="R15" s="28" t="s">
        <v>427</v>
      </c>
      <c r="S15" s="107" t="s">
        <v>792</v>
      </c>
      <c r="T15" s="25" t="s">
        <v>3194</v>
      </c>
      <c r="U15" s="28">
        <v>4</v>
      </c>
      <c r="V15" s="454" t="s">
        <v>417</v>
      </c>
      <c r="W15" s="107" t="s">
        <v>599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 t="s">
        <v>1249</v>
      </c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4897</v>
      </c>
      <c r="C17" s="780" t="s">
        <v>0</v>
      </c>
      <c r="D17" s="15" t="s">
        <v>3524</v>
      </c>
      <c r="E17" s="16"/>
      <c r="F17" s="16"/>
      <c r="G17" s="112"/>
      <c r="H17" s="15" t="s">
        <v>3524</v>
      </c>
      <c r="I17" s="17"/>
      <c r="J17" s="18"/>
      <c r="K17" s="111"/>
      <c r="L17" s="15" t="s">
        <v>3524</v>
      </c>
      <c r="M17" s="18"/>
      <c r="N17" s="18"/>
      <c r="O17" s="111"/>
      <c r="P17" s="34" t="s">
        <v>3524</v>
      </c>
      <c r="Q17" s="35"/>
      <c r="R17" s="36"/>
      <c r="S17" s="111"/>
      <c r="T17" s="15" t="s">
        <v>3524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1259</v>
      </c>
      <c r="AG17" s="284" t="s">
        <v>4874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3523</v>
      </c>
      <c r="AG18" s="285" t="s">
        <v>4875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 t="s">
        <v>3524</v>
      </c>
      <c r="I19" s="27"/>
      <c r="J19" s="28"/>
      <c r="K19" s="107"/>
      <c r="L19" s="25" t="s">
        <v>1259</v>
      </c>
      <c r="M19" s="28">
        <v>4</v>
      </c>
      <c r="N19" s="454" t="s">
        <v>440</v>
      </c>
      <c r="O19" s="107" t="s">
        <v>329</v>
      </c>
      <c r="P19" s="25" t="s">
        <v>3523</v>
      </c>
      <c r="Q19" s="27">
        <v>4</v>
      </c>
      <c r="R19" s="28" t="s">
        <v>398</v>
      </c>
      <c r="S19" s="107" t="s">
        <v>199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s="344" customFormat="1" ht="15.75" customHeight="1" x14ac:dyDescent="0.4">
      <c r="A21" s="102">
        <v>5</v>
      </c>
      <c r="B21" s="51" t="s">
        <v>4902</v>
      </c>
      <c r="C21" s="780" t="s">
        <v>0</v>
      </c>
      <c r="D21" s="15" t="s">
        <v>3524</v>
      </c>
      <c r="E21" s="16"/>
      <c r="F21" s="16"/>
      <c r="G21" s="112"/>
      <c r="H21" s="15" t="s">
        <v>3524</v>
      </c>
      <c r="I21" s="17"/>
      <c r="J21" s="18"/>
      <c r="K21" s="111"/>
      <c r="L21" s="15" t="s">
        <v>3524</v>
      </c>
      <c r="M21" s="18"/>
      <c r="N21" s="18"/>
      <c r="O21" s="111"/>
      <c r="P21" s="34" t="s">
        <v>3524</v>
      </c>
      <c r="Q21" s="35"/>
      <c r="R21" s="36"/>
      <c r="S21" s="111"/>
      <c r="T21" s="15" t="s">
        <v>3524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4879</v>
      </c>
      <c r="AH21" s="284" t="str">
        <f>IFERROR(IF(AG21&lt;&gt;"",": "&amp;VLOOKUP(AG21,#REF!,2,0),""),"")</f>
        <v/>
      </c>
    </row>
    <row r="22" spans="1:34" s="344" customFormat="1" ht="15.7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3206</v>
      </c>
      <c r="AG22" s="285" t="s">
        <v>4881</v>
      </c>
      <c r="AH22" s="285" t="str">
        <f>IFERROR(IF(AG22&lt;&gt;"",": "&amp;VLOOKUP(AG22,#REF!,2,0),""),"")</f>
        <v/>
      </c>
    </row>
    <row r="23" spans="1:34" s="344" customFormat="1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 t="s">
        <v>3524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3206</v>
      </c>
      <c r="Q23" s="27">
        <v>4</v>
      </c>
      <c r="R23" s="454" t="s">
        <v>424</v>
      </c>
      <c r="S23" s="107" t="s">
        <v>787</v>
      </c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"&amp;VLOOKUP(AG23,#REF!,2,0),""),"")</f>
        <v/>
      </c>
    </row>
    <row r="24" spans="1:34" s="344" customFormat="1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"&amp;VLOOKUP(AG24,#REF!,2,0),""),"")</f>
        <v/>
      </c>
    </row>
    <row r="25" spans="1:34" ht="15.75" customHeight="1" x14ac:dyDescent="0.4">
      <c r="A25" s="485"/>
      <c r="B25" s="486"/>
      <c r="C25" s="839"/>
      <c r="D25" s="485" t="s">
        <v>216</v>
      </c>
      <c r="E25" s="485" t="s">
        <v>2236</v>
      </c>
      <c r="F25" s="485"/>
      <c r="G25" s="485"/>
      <c r="H25" s="485" t="s">
        <v>199</v>
      </c>
      <c r="I25" s="485" t="s">
        <v>198</v>
      </c>
      <c r="J25" s="485"/>
      <c r="K25" s="485"/>
      <c r="L25" s="485" t="s">
        <v>599</v>
      </c>
      <c r="M25" s="485" t="s">
        <v>205</v>
      </c>
      <c r="N25" s="485"/>
      <c r="O25" s="485"/>
      <c r="P25" s="485" t="s">
        <v>329</v>
      </c>
      <c r="Q25" s="485" t="s">
        <v>392</v>
      </c>
      <c r="R25" s="485"/>
      <c r="S25" s="485"/>
      <c r="T25" s="485" t="s">
        <v>787</v>
      </c>
      <c r="U25" s="485" t="s">
        <v>121</v>
      </c>
      <c r="V25" s="485"/>
      <c r="W25" s="485"/>
      <c r="X25" s="485" t="s">
        <v>792</v>
      </c>
      <c r="Y25" s="485" t="s">
        <v>2252</v>
      </c>
      <c r="Z25" s="485"/>
      <c r="AA25" s="485"/>
      <c r="AB25" s="485"/>
      <c r="AC25" s="485"/>
      <c r="AD25" s="485"/>
      <c r="AE25" s="485"/>
      <c r="AF25" s="281"/>
      <c r="AG25" s="283"/>
      <c r="AH25" s="283"/>
    </row>
    <row r="26" spans="1:34" ht="15.75" customHeight="1" x14ac:dyDescent="0.4">
      <c r="A26" s="485"/>
      <c r="B26" s="486"/>
      <c r="C26" s="839"/>
      <c r="D26" s="485" t="s">
        <v>792</v>
      </c>
      <c r="E26" s="485" t="s">
        <v>2252</v>
      </c>
      <c r="F26" s="485"/>
      <c r="G26" s="485"/>
      <c r="H26" s="485" t="s">
        <v>812</v>
      </c>
      <c r="I26" s="485" t="s">
        <v>2240</v>
      </c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281"/>
      <c r="AG26" s="283"/>
      <c r="AH26" s="283"/>
    </row>
    <row r="27" spans="1:34" ht="15.75" customHeight="1" x14ac:dyDescent="0.4">
      <c r="A27" s="485"/>
      <c r="B27" s="486"/>
      <c r="C27" s="839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281"/>
      <c r="AG27" s="283"/>
      <c r="AH27" s="283"/>
    </row>
    <row r="28" spans="1:34" ht="15.75" customHeight="1" x14ac:dyDescent="0.4">
      <c r="A28" s="485"/>
      <c r="B28" s="486"/>
      <c r="C28" s="839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95"/>
      <c r="Z28" s="495"/>
      <c r="AA28" s="495"/>
      <c r="AB28" s="485"/>
      <c r="AC28" s="485"/>
      <c r="AD28" s="485"/>
      <c r="AE28" s="485"/>
      <c r="AF28" s="281"/>
      <c r="AG28" s="283"/>
      <c r="AH28" s="283"/>
    </row>
    <row r="29" spans="1:34" ht="15.75" customHeight="1" x14ac:dyDescent="0.4">
      <c r="A29" s="485"/>
      <c r="B29" s="486"/>
      <c r="C29" s="839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485"/>
      <c r="AC29" s="485"/>
      <c r="AD29" s="485"/>
      <c r="AE29" s="485"/>
      <c r="AF29" s="281"/>
      <c r="AG29" s="283"/>
      <c r="AH29" s="283"/>
    </row>
    <row r="30" spans="1:34" ht="15.75" customHeight="1" x14ac:dyDescent="0.4">
      <c r="A30" s="53"/>
      <c r="B30" s="74"/>
      <c r="C30" s="835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1"/>
      <c r="AG30" s="283"/>
      <c r="AH30" s="283"/>
    </row>
    <row r="31" spans="1:34" ht="15.75" customHeight="1" x14ac:dyDescent="0.4">
      <c r="A31" s="53"/>
      <c r="B31" s="74"/>
      <c r="C31" s="835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298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4">
      <c r="A32" s="53"/>
      <c r="B32" s="74"/>
      <c r="C32" s="835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298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4">
      <c r="A33" s="53"/>
      <c r="B33" s="74"/>
      <c r="C33" s="835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1"/>
      <c r="AG33" s="283"/>
      <c r="AH33" s="283"/>
    </row>
    <row r="34" spans="1:34" ht="15.75" customHeight="1" x14ac:dyDescent="0.4">
      <c r="A34" s="53"/>
      <c r="B34" s="74"/>
      <c r="C34" s="835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1"/>
      <c r="AG34" s="283"/>
      <c r="AH34" s="283"/>
    </row>
    <row r="35" spans="1:34" ht="15.75" customHeight="1" x14ac:dyDescent="0.4">
      <c r="A35" s="53"/>
      <c r="B35" s="74"/>
      <c r="C35" s="835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98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4">
      <c r="A36" s="53"/>
      <c r="B36" s="74"/>
      <c r="C36" s="835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98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4">
      <c r="A37" s="53"/>
      <c r="B37" s="74"/>
      <c r="C37" s="835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4">
      <c r="A38" s="53"/>
      <c r="B38" s="74"/>
      <c r="C38" s="835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1"/>
      <c r="AG38" s="283"/>
      <c r="AH38" s="283"/>
    </row>
    <row r="39" spans="1:34" ht="15.75" customHeight="1" x14ac:dyDescent="0.4">
      <c r="A39" s="53"/>
      <c r="B39" s="74"/>
      <c r="C39" s="835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4">
      <c r="A40" s="53"/>
      <c r="B40" s="74"/>
      <c r="C40" s="835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281"/>
      <c r="AG40" s="283"/>
      <c r="AH40" s="283"/>
    </row>
    <row r="41" spans="1:34" ht="15.75" customHeight="1" x14ac:dyDescent="0.4">
      <c r="A41" s="53"/>
      <c r="B41" s="74"/>
      <c r="C41" s="835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98"/>
      <c r="Q41" s="31"/>
      <c r="R41" s="23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1"/>
      <c r="AG41" s="283"/>
      <c r="AH41" s="283"/>
    </row>
    <row r="42" spans="1:34" ht="15.75" customHeight="1" x14ac:dyDescent="0.4">
      <c r="A42" s="53"/>
      <c r="B42" s="74"/>
      <c r="C42" s="835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98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1"/>
      <c r="AG42" s="283"/>
      <c r="AH42" s="283"/>
    </row>
    <row r="43" spans="1:34" ht="15.75" customHeight="1" x14ac:dyDescent="0.4">
      <c r="A43" s="53"/>
      <c r="B43" s="74"/>
      <c r="C43" s="83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4">
      <c r="A44" s="53"/>
      <c r="B44" s="74"/>
      <c r="C44" s="835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1"/>
      <c r="AG44" s="283"/>
      <c r="AH44" s="283"/>
    </row>
    <row r="45" spans="1:34" ht="15.75" customHeight="1" x14ac:dyDescent="0.4">
      <c r="A45" s="53"/>
      <c r="B45" s="74"/>
      <c r="C45" s="835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98"/>
      <c r="Q45" s="31"/>
      <c r="R45" s="232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1"/>
      <c r="AG45" s="283"/>
      <c r="AH45" s="283"/>
    </row>
    <row r="46" spans="1:34" ht="15.75" customHeight="1" x14ac:dyDescent="0.4">
      <c r="A46" s="53"/>
      <c r="B46" s="74"/>
      <c r="C46" s="835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98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1"/>
      <c r="AG46" s="283"/>
      <c r="AH46" s="283"/>
    </row>
    <row r="47" spans="1:34" ht="15.75" customHeight="1" x14ac:dyDescent="0.4">
      <c r="A47" s="53"/>
      <c r="B47" s="74"/>
      <c r="C47" s="835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1"/>
      <c r="AG47" s="283"/>
      <c r="AH47" s="283"/>
    </row>
    <row r="48" spans="1:34" ht="15.75" customHeight="1" x14ac:dyDescent="0.4">
      <c r="A48" s="53"/>
      <c r="B48" s="74"/>
      <c r="C48" s="835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81"/>
      <c r="AG48" s="283"/>
      <c r="AH48" s="283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188</v>
      </c>
      <c r="D685" s="1" t="s">
        <v>60</v>
      </c>
      <c r="G685" s="1" t="s">
        <v>192</v>
      </c>
      <c r="H685" s="1" t="s">
        <v>191</v>
      </c>
      <c r="K685" s="1" t="s">
        <v>195</v>
      </c>
      <c r="L685" s="1" t="s">
        <v>194</v>
      </c>
      <c r="O685" s="1" t="s">
        <v>219</v>
      </c>
      <c r="P685" s="1" t="s">
        <v>218</v>
      </c>
      <c r="S685" s="1" t="s">
        <v>586</v>
      </c>
      <c r="T685" s="1" t="s">
        <v>585</v>
      </c>
      <c r="W685" s="1" t="s">
        <v>679</v>
      </c>
      <c r="X685" s="1" t="s">
        <v>681</v>
      </c>
      <c r="AA685" s="1" t="s">
        <v>724</v>
      </c>
      <c r="AB685" s="1" t="s">
        <v>113</v>
      </c>
    </row>
    <row r="686" spans="3:29" ht="15.75" customHeight="1" x14ac:dyDescent="0.4">
      <c r="C686" s="1" t="s">
        <v>334</v>
      </c>
      <c r="D686" s="1" t="s">
        <v>105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L12">
    <cfRule type="expression" dxfId="176" priority="1436" stopIfTrue="1">
      <formula>AND($C12:N63,R12:R63,"T04")</formula>
    </cfRule>
  </conditionalFormatting>
  <pageMargins left="0.28000000000000003" right="0.2" top="0.2" bottom="0.24" header="0.2" footer="0.2"/>
  <pageSetup paperSize="9" scale="9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22"/>
      <c r="B2" s="822"/>
      <c r="C2" s="822"/>
      <c r="D2" s="822"/>
      <c r="E2" s="296"/>
      <c r="F2" s="92"/>
      <c r="G2" s="9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6"/>
      <c r="F3" s="92"/>
      <c r="G3" s="92"/>
      <c r="H3" s="825" t="s">
        <v>575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COUNT(A5:A76)*4+4</f>
        <v>76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3573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 t="s">
        <v>810</v>
      </c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4670</v>
      </c>
      <c r="C9" s="780" t="s">
        <v>0</v>
      </c>
      <c r="D9" s="15" t="s">
        <v>3222</v>
      </c>
      <c r="E9" s="16">
        <v>4</v>
      </c>
      <c r="F9" s="16"/>
      <c r="G9" s="112" t="s">
        <v>2216</v>
      </c>
      <c r="H9" s="15" t="s">
        <v>3222</v>
      </c>
      <c r="I9" s="17">
        <v>4</v>
      </c>
      <c r="J9" s="18"/>
      <c r="K9" s="111" t="s">
        <v>2216</v>
      </c>
      <c r="L9" s="15" t="s">
        <v>3222</v>
      </c>
      <c r="M9" s="18">
        <v>2</v>
      </c>
      <c r="N9" s="18"/>
      <c r="O9" s="111" t="s">
        <v>2216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3222</v>
      </c>
      <c r="AG9" s="284" t="s">
        <v>4394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 t="s">
        <v>1249</v>
      </c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4671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3215</v>
      </c>
      <c r="AG13" s="284" t="s">
        <v>4594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3218</v>
      </c>
      <c r="AG14" s="285" t="s">
        <v>4595</v>
      </c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3215</v>
      </c>
      <c r="E15" s="26">
        <v>4</v>
      </c>
      <c r="F15" s="26"/>
      <c r="G15" s="108" t="s">
        <v>208</v>
      </c>
      <c r="H15" s="25"/>
      <c r="I15" s="27"/>
      <c r="J15" s="28"/>
      <c r="K15" s="107"/>
      <c r="L15" s="25" t="s">
        <v>3218</v>
      </c>
      <c r="M15" s="28">
        <v>4</v>
      </c>
      <c r="N15" s="28"/>
      <c r="O15" s="107" t="s">
        <v>4931</v>
      </c>
      <c r="P15" s="30" t="s">
        <v>3215</v>
      </c>
      <c r="Q15" s="31">
        <v>4</v>
      </c>
      <c r="R15" s="28"/>
      <c r="S15" s="107" t="s">
        <v>208</v>
      </c>
      <c r="T15" s="25" t="s">
        <v>3215</v>
      </c>
      <c r="U15" s="28">
        <v>4</v>
      </c>
      <c r="V15" s="28"/>
      <c r="W15" s="107" t="s">
        <v>208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4694</v>
      </c>
      <c r="C17" s="780" t="s">
        <v>0</v>
      </c>
      <c r="D17" s="15" t="s">
        <v>3215</v>
      </c>
      <c r="E17" s="16">
        <v>4</v>
      </c>
      <c r="F17" s="16"/>
      <c r="G17" s="112" t="s">
        <v>208</v>
      </c>
      <c r="H17" s="15" t="s">
        <v>3215</v>
      </c>
      <c r="I17" s="17">
        <v>4</v>
      </c>
      <c r="J17" s="18"/>
      <c r="K17" s="111" t="s">
        <v>208</v>
      </c>
      <c r="L17" s="15" t="s">
        <v>3218</v>
      </c>
      <c r="M17" s="18">
        <v>4</v>
      </c>
      <c r="N17" s="18"/>
      <c r="O17" s="111" t="s">
        <v>4931</v>
      </c>
      <c r="P17" s="34" t="s">
        <v>3215</v>
      </c>
      <c r="Q17" s="35">
        <v>2</v>
      </c>
      <c r="R17" s="36"/>
      <c r="S17" s="111" t="s">
        <v>208</v>
      </c>
      <c r="T17" s="15" t="s">
        <v>3203</v>
      </c>
      <c r="U17" s="18">
        <v>5</v>
      </c>
      <c r="V17" s="18"/>
      <c r="W17" s="111" t="s">
        <v>208</v>
      </c>
      <c r="X17" s="18"/>
      <c r="Y17" s="18"/>
      <c r="Z17" s="18"/>
      <c r="AA17" s="111"/>
      <c r="AB17" s="15"/>
      <c r="AC17" s="17"/>
      <c r="AD17" s="18"/>
      <c r="AE17" s="290"/>
      <c r="AF17" s="287" t="s">
        <v>3203</v>
      </c>
      <c r="AG17" s="284" t="s">
        <v>4583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 t="s">
        <v>1249</v>
      </c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3215</v>
      </c>
      <c r="AG18" s="285" t="s">
        <v>4594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 t="s">
        <v>3218</v>
      </c>
      <c r="AG19" s="285" t="s">
        <v>4595</v>
      </c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4691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3583</v>
      </c>
      <c r="AG21" s="284" t="s">
        <v>4431</v>
      </c>
      <c r="AH21" s="284" t="str">
        <f>IFERROR(IF(AG31&lt;&gt;"",": "&amp;VLOOKUP(AG31,#REF!,2,0),""),"")</f>
        <v/>
      </c>
    </row>
    <row r="22" spans="1:34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4" t="s">
        <v>1</v>
      </c>
      <c r="D23" s="25" t="s">
        <v>3583</v>
      </c>
      <c r="E23" s="26">
        <v>4</v>
      </c>
      <c r="F23" s="26"/>
      <c r="G23" s="108" t="s">
        <v>2216</v>
      </c>
      <c r="H23" s="25" t="s">
        <v>3583</v>
      </c>
      <c r="I23" s="27">
        <v>4</v>
      </c>
      <c r="J23" s="28"/>
      <c r="K23" s="107" t="s">
        <v>2216</v>
      </c>
      <c r="L23" s="25" t="s">
        <v>3583</v>
      </c>
      <c r="M23" s="28">
        <v>4</v>
      </c>
      <c r="N23" s="28"/>
      <c r="O23" s="107" t="s">
        <v>2216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 t="s">
        <v>542</v>
      </c>
      <c r="D24" s="40"/>
      <c r="E24" s="41"/>
      <c r="F24" s="42"/>
      <c r="G24" s="105"/>
      <c r="H24" s="40"/>
      <c r="I24" s="42"/>
      <c r="J24" s="42"/>
      <c r="K24" s="105"/>
      <c r="L24" s="40" t="s">
        <v>1249</v>
      </c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4708</v>
      </c>
      <c r="C25" s="780" t="s">
        <v>0</v>
      </c>
      <c r="D25" s="15" t="s">
        <v>3641</v>
      </c>
      <c r="E25" s="16">
        <v>4</v>
      </c>
      <c r="F25" s="16"/>
      <c r="G25" s="112" t="s">
        <v>210</v>
      </c>
      <c r="H25" s="15" t="s">
        <v>3641</v>
      </c>
      <c r="I25" s="17">
        <v>4</v>
      </c>
      <c r="J25" s="18"/>
      <c r="K25" s="111" t="s">
        <v>210</v>
      </c>
      <c r="L25" s="18" t="s">
        <v>3641</v>
      </c>
      <c r="M25" s="18">
        <v>4</v>
      </c>
      <c r="N25" s="18"/>
      <c r="O25" s="111" t="s">
        <v>210</v>
      </c>
      <c r="P25" s="15" t="s">
        <v>3641</v>
      </c>
      <c r="Q25" s="17">
        <v>4</v>
      </c>
      <c r="R25" s="18"/>
      <c r="S25" s="111" t="s">
        <v>210</v>
      </c>
      <c r="T25" s="15" t="s">
        <v>3641</v>
      </c>
      <c r="U25" s="18">
        <v>4</v>
      </c>
      <c r="V25" s="18"/>
      <c r="W25" s="111" t="s">
        <v>210</v>
      </c>
      <c r="X25" s="15"/>
      <c r="Y25" s="18"/>
      <c r="Z25" s="18"/>
      <c r="AA25" s="111"/>
      <c r="AB25" s="15"/>
      <c r="AC25" s="17"/>
      <c r="AD25" s="18"/>
      <c r="AE25" s="290"/>
      <c r="AF25" s="287" t="s">
        <v>3641</v>
      </c>
      <c r="AG25" s="284" t="s">
        <v>4573</v>
      </c>
      <c r="AH25" s="284" t="str">
        <f>IFERROR(IF(AG35&lt;&gt;"",": "&amp;VLOOKUP(AG35,#REF!,2,0),""),"")</f>
        <v/>
      </c>
    </row>
    <row r="26" spans="1:34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4">
      <c r="A29" s="102">
        <v>7</v>
      </c>
      <c r="B29" s="51" t="s">
        <v>4783</v>
      </c>
      <c r="C29" s="780" t="s">
        <v>0</v>
      </c>
      <c r="D29" s="15" t="s">
        <v>3224</v>
      </c>
      <c r="E29" s="16">
        <v>4</v>
      </c>
      <c r="F29" s="16"/>
      <c r="G29" s="112"/>
      <c r="H29" s="15" t="s">
        <v>1256</v>
      </c>
      <c r="I29" s="17"/>
      <c r="J29" s="18"/>
      <c r="K29" s="111"/>
      <c r="L29" s="18" t="s">
        <v>3224</v>
      </c>
      <c r="M29" s="18">
        <v>4</v>
      </c>
      <c r="N29" s="18"/>
      <c r="O29" s="111"/>
      <c r="P29" s="15"/>
      <c r="Q29" s="17"/>
      <c r="R29" s="18"/>
      <c r="S29" s="111"/>
      <c r="T29" s="15" t="s">
        <v>3224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1259</v>
      </c>
      <c r="AG29" s="284" t="s">
        <v>4785</v>
      </c>
      <c r="AH29" s="284" t="str">
        <f>IFERROR(IF(AG39&lt;&gt;"",": "&amp;VLOOKUP(AG39,#REF!,2,0),""),"")</f>
        <v/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 t="s">
        <v>1259</v>
      </c>
      <c r="I30" s="22">
        <v>5</v>
      </c>
      <c r="J30" s="22"/>
      <c r="K30" s="109" t="s">
        <v>2166</v>
      </c>
      <c r="L30" s="20"/>
      <c r="M30" s="22"/>
      <c r="N30" s="22"/>
      <c r="O30" s="109"/>
      <c r="P30" s="20"/>
      <c r="Q30" s="24"/>
      <c r="R30" s="24"/>
      <c r="S30" s="109"/>
      <c r="T30" s="20" t="s">
        <v>1259</v>
      </c>
      <c r="U30" s="22">
        <v>5</v>
      </c>
      <c r="V30" s="22"/>
      <c r="W30" s="109" t="s">
        <v>2166</v>
      </c>
      <c r="X30" s="20"/>
      <c r="Y30" s="24"/>
      <c r="Z30" s="24"/>
      <c r="AA30" s="109"/>
      <c r="AB30" s="20"/>
      <c r="AC30" s="22"/>
      <c r="AD30" s="22"/>
      <c r="AE30" s="291"/>
      <c r="AF30" s="288" t="s">
        <v>1256</v>
      </c>
      <c r="AG30" s="285" t="s">
        <v>4786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 t="s">
        <v>3224</v>
      </c>
      <c r="AG31" s="285" t="s">
        <v>4787</v>
      </c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4901</v>
      </c>
      <c r="C33" s="780" t="s">
        <v>0</v>
      </c>
      <c r="D33" s="15" t="s">
        <v>3220</v>
      </c>
      <c r="E33" s="16">
        <v>4</v>
      </c>
      <c r="F33" s="16"/>
      <c r="G33" s="112" t="s">
        <v>213</v>
      </c>
      <c r="H33" s="15" t="s">
        <v>3191</v>
      </c>
      <c r="I33" s="17"/>
      <c r="J33" s="18">
        <v>5</v>
      </c>
      <c r="K33" s="111" t="s">
        <v>2155</v>
      </c>
      <c r="L33" s="15" t="s">
        <v>3220</v>
      </c>
      <c r="M33" s="18">
        <v>2</v>
      </c>
      <c r="N33" s="18"/>
      <c r="O33" s="111" t="s">
        <v>213</v>
      </c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3191</v>
      </c>
      <c r="AG33" s="284" t="s">
        <v>4876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 t="s">
        <v>1249</v>
      </c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3220</v>
      </c>
      <c r="AG34" s="285" t="s">
        <v>4878</v>
      </c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4911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3214</v>
      </c>
      <c r="AG37" s="284" t="s">
        <v>4877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 t="s">
        <v>3214</v>
      </c>
      <c r="E39" s="26">
        <v>4</v>
      </c>
      <c r="F39" s="26"/>
      <c r="G39" s="108" t="s">
        <v>213</v>
      </c>
      <c r="H39" s="25" t="s">
        <v>3214</v>
      </c>
      <c r="I39" s="27">
        <v>4</v>
      </c>
      <c r="J39" s="28"/>
      <c r="K39" s="107" t="s">
        <v>213</v>
      </c>
      <c r="L39" s="25" t="s">
        <v>3214</v>
      </c>
      <c r="M39" s="28">
        <v>4</v>
      </c>
      <c r="N39" s="28"/>
      <c r="O39" s="107" t="s">
        <v>213</v>
      </c>
      <c r="P39" s="25" t="s">
        <v>3214</v>
      </c>
      <c r="Q39" s="28">
        <v>4</v>
      </c>
      <c r="R39" s="28"/>
      <c r="S39" s="107" t="s">
        <v>213</v>
      </c>
      <c r="T39" s="25" t="s">
        <v>3214</v>
      </c>
      <c r="U39" s="28">
        <v>4</v>
      </c>
      <c r="V39" s="28"/>
      <c r="W39" s="107" t="s">
        <v>213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4943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3197</v>
      </c>
      <c r="Y41" s="18">
        <v>5</v>
      </c>
      <c r="Z41" s="18"/>
      <c r="AA41" s="111" t="s">
        <v>208</v>
      </c>
      <c r="AB41" s="15"/>
      <c r="AC41" s="18"/>
      <c r="AD41" s="18"/>
      <c r="AE41" s="290"/>
      <c r="AF41" s="287" t="s">
        <v>3197</v>
      </c>
      <c r="AG41" s="284" t="s">
        <v>4880</v>
      </c>
      <c r="AH41" s="284"/>
    </row>
    <row r="42" spans="1:34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 t="s">
        <v>3197</v>
      </c>
      <c r="I43" s="27">
        <v>5</v>
      </c>
      <c r="J43" s="28"/>
      <c r="K43" s="107" t="s">
        <v>208</v>
      </c>
      <c r="L43" s="28" t="s">
        <v>3197</v>
      </c>
      <c r="M43" s="28">
        <v>5</v>
      </c>
      <c r="N43" s="28"/>
      <c r="O43" s="107" t="s">
        <v>208</v>
      </c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4">
      <c r="A45" s="102">
        <v>11</v>
      </c>
      <c r="B45" s="51" t="s">
        <v>4944</v>
      </c>
      <c r="C45" s="780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3197</v>
      </c>
      <c r="Y45" s="18">
        <v>5</v>
      </c>
      <c r="Z45" s="18"/>
      <c r="AA45" s="111" t="s">
        <v>208</v>
      </c>
      <c r="AB45" s="15"/>
      <c r="AC45" s="17"/>
      <c r="AD45" s="18"/>
      <c r="AE45" s="290"/>
      <c r="AF45" s="287" t="s">
        <v>3197</v>
      </c>
      <c r="AG45" s="284" t="s">
        <v>4880</v>
      </c>
      <c r="AH45" s="284"/>
    </row>
    <row r="46" spans="1:34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 t="s">
        <v>3197</v>
      </c>
      <c r="I47" s="27">
        <v>5</v>
      </c>
      <c r="J47" s="28"/>
      <c r="K47" s="107" t="s">
        <v>208</v>
      </c>
      <c r="L47" s="25" t="s">
        <v>3197</v>
      </c>
      <c r="M47" s="28">
        <v>5</v>
      </c>
      <c r="N47" s="28"/>
      <c r="O47" s="107" t="s">
        <v>208</v>
      </c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4">
      <c r="A49" s="102">
        <v>12</v>
      </c>
      <c r="B49" s="51" t="s">
        <v>4899</v>
      </c>
      <c r="C49" s="780" t="s">
        <v>0</v>
      </c>
      <c r="D49" s="15"/>
      <c r="E49" s="16"/>
      <c r="F49" s="16"/>
      <c r="G49" s="112"/>
      <c r="H49" s="15" t="s">
        <v>3230</v>
      </c>
      <c r="I49" s="17">
        <v>5</v>
      </c>
      <c r="J49" s="18"/>
      <c r="K49" s="111" t="s">
        <v>213</v>
      </c>
      <c r="L49" s="15"/>
      <c r="M49" s="18"/>
      <c r="N49" s="18"/>
      <c r="O49" s="111"/>
      <c r="P49" s="34" t="s">
        <v>3230</v>
      </c>
      <c r="Q49" s="35">
        <v>5</v>
      </c>
      <c r="R49" s="36"/>
      <c r="S49" s="111" t="s">
        <v>213</v>
      </c>
      <c r="T49" s="15" t="s">
        <v>3230</v>
      </c>
      <c r="U49" s="18">
        <v>5</v>
      </c>
      <c r="V49" s="18"/>
      <c r="W49" s="111" t="s">
        <v>213</v>
      </c>
      <c r="X49" s="18" t="s">
        <v>3230</v>
      </c>
      <c r="Y49" s="18">
        <v>5</v>
      </c>
      <c r="Z49" s="18"/>
      <c r="AA49" s="111" t="s">
        <v>213</v>
      </c>
      <c r="AB49" s="15"/>
      <c r="AC49" s="17"/>
      <c r="AD49" s="18"/>
      <c r="AE49" s="290"/>
      <c r="AF49" s="287" t="s">
        <v>3230</v>
      </c>
      <c r="AG49" s="284" t="s">
        <v>4885</v>
      </c>
      <c r="AH49" s="284"/>
    </row>
    <row r="50" spans="1:34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 t="s">
        <v>1249</v>
      </c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5.75" customHeight="1" x14ac:dyDescent="0.4">
      <c r="A51" s="104"/>
      <c r="B51" s="52"/>
      <c r="C51" s="784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4">
      <c r="A53" s="102">
        <v>13</v>
      </c>
      <c r="B53" s="51" t="s">
        <v>4900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3230</v>
      </c>
      <c r="AG53" s="284" t="s">
        <v>4885</v>
      </c>
      <c r="AH53" s="284"/>
    </row>
    <row r="54" spans="1:34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5.75" customHeight="1" x14ac:dyDescent="0.4">
      <c r="A55" s="104"/>
      <c r="B55" s="52"/>
      <c r="C55" s="784" t="s">
        <v>1</v>
      </c>
      <c r="D55" s="25" t="s">
        <v>3230</v>
      </c>
      <c r="E55" s="26">
        <v>5</v>
      </c>
      <c r="F55" s="26"/>
      <c r="G55" s="108" t="s">
        <v>210</v>
      </c>
      <c r="H55" s="25" t="s">
        <v>3230</v>
      </c>
      <c r="I55" s="27">
        <v>5</v>
      </c>
      <c r="J55" s="28"/>
      <c r="K55" s="107" t="s">
        <v>210</v>
      </c>
      <c r="L55" s="25" t="s">
        <v>3230</v>
      </c>
      <c r="M55" s="28">
        <v>5</v>
      </c>
      <c r="N55" s="28"/>
      <c r="O55" s="107" t="s">
        <v>210</v>
      </c>
      <c r="P55" s="30" t="s">
        <v>3230</v>
      </c>
      <c r="Q55" s="31">
        <v>5</v>
      </c>
      <c r="R55" s="28"/>
      <c r="S55" s="107" t="s">
        <v>210</v>
      </c>
      <c r="T55" s="25" t="s">
        <v>3230</v>
      </c>
      <c r="U55" s="28">
        <v>5</v>
      </c>
      <c r="V55" s="28"/>
      <c r="W55" s="107" t="s">
        <v>210</v>
      </c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 t="s">
        <v>1249</v>
      </c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4">
      <c r="A57" s="102">
        <v>14</v>
      </c>
      <c r="B57" s="51" t="s">
        <v>4989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3230</v>
      </c>
      <c r="AG57" s="284" t="s">
        <v>4885</v>
      </c>
      <c r="AH57" s="284"/>
    </row>
    <row r="58" spans="1:34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5.75" customHeight="1" x14ac:dyDescent="0.4">
      <c r="A59" s="104"/>
      <c r="B59" s="52"/>
      <c r="C59" s="784" t="s">
        <v>1</v>
      </c>
      <c r="D59" s="25" t="s">
        <v>3230</v>
      </c>
      <c r="E59" s="26">
        <v>5</v>
      </c>
      <c r="F59" s="26"/>
      <c r="G59" s="108" t="s">
        <v>210</v>
      </c>
      <c r="H59" s="25" t="s">
        <v>3230</v>
      </c>
      <c r="I59" s="27">
        <v>5</v>
      </c>
      <c r="J59" s="28"/>
      <c r="K59" s="107" t="s">
        <v>210</v>
      </c>
      <c r="L59" s="25" t="s">
        <v>3230</v>
      </c>
      <c r="M59" s="28">
        <v>5</v>
      </c>
      <c r="N59" s="28"/>
      <c r="O59" s="107" t="s">
        <v>210</v>
      </c>
      <c r="P59" s="25" t="s">
        <v>3230</v>
      </c>
      <c r="Q59" s="27">
        <v>5</v>
      </c>
      <c r="R59" s="28"/>
      <c r="S59" s="107" t="s">
        <v>210</v>
      </c>
      <c r="T59" s="25" t="s">
        <v>3230</v>
      </c>
      <c r="U59" s="28">
        <v>5</v>
      </c>
      <c r="V59" s="28"/>
      <c r="W59" s="107" t="s">
        <v>210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 t="s">
        <v>1249</v>
      </c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4">
      <c r="A61" s="102">
        <v>15</v>
      </c>
      <c r="B61" s="51" t="s">
        <v>4908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3632</v>
      </c>
      <c r="AG61" s="284" t="s">
        <v>4890</v>
      </c>
      <c r="AH61" s="284"/>
    </row>
    <row r="62" spans="1:34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5.75" customHeight="1" x14ac:dyDescent="0.4">
      <c r="A63" s="104"/>
      <c r="B63" s="52"/>
      <c r="C63" s="784" t="s">
        <v>1</v>
      </c>
      <c r="D63" s="25" t="s">
        <v>3632</v>
      </c>
      <c r="E63" s="26">
        <v>4</v>
      </c>
      <c r="F63" s="26"/>
      <c r="G63" s="108"/>
      <c r="H63" s="25" t="s">
        <v>3632</v>
      </c>
      <c r="I63" s="27">
        <v>4</v>
      </c>
      <c r="J63" s="28"/>
      <c r="K63" s="107"/>
      <c r="L63" s="25" t="s">
        <v>3632</v>
      </c>
      <c r="M63" s="28">
        <v>4</v>
      </c>
      <c r="N63" s="28"/>
      <c r="O63" s="107"/>
      <c r="P63" s="25" t="s">
        <v>3632</v>
      </c>
      <c r="Q63" s="27">
        <v>4</v>
      </c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5.75" customHeight="1" x14ac:dyDescent="0.4">
      <c r="A65" s="102">
        <v>16</v>
      </c>
      <c r="B65" s="51" t="s">
        <v>4945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3632</v>
      </c>
      <c r="AG65" s="284" t="s">
        <v>4890</v>
      </c>
      <c r="AH65" s="284"/>
    </row>
    <row r="66" spans="1:34" ht="15.75" customHeight="1" x14ac:dyDescent="0.4">
      <c r="A66" s="104"/>
      <c r="B66" s="52" t="s">
        <v>409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5.75" customHeight="1" x14ac:dyDescent="0.4">
      <c r="A67" s="104"/>
      <c r="B67" s="52"/>
      <c r="C67" s="784" t="s">
        <v>1</v>
      </c>
      <c r="D67" s="25" t="s">
        <v>3632</v>
      </c>
      <c r="E67" s="26">
        <v>4</v>
      </c>
      <c r="F67" s="26"/>
      <c r="G67" s="108"/>
      <c r="H67" s="25" t="s">
        <v>3632</v>
      </c>
      <c r="I67" s="27">
        <v>4</v>
      </c>
      <c r="J67" s="28"/>
      <c r="K67" s="107"/>
      <c r="L67" s="25" t="s">
        <v>3632</v>
      </c>
      <c r="M67" s="28">
        <v>4</v>
      </c>
      <c r="N67" s="28"/>
      <c r="O67" s="107"/>
      <c r="P67" s="30" t="s">
        <v>3632</v>
      </c>
      <c r="Q67" s="31">
        <v>4</v>
      </c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5.75" customHeight="1" x14ac:dyDescent="0.4">
      <c r="A69" s="102">
        <v>17</v>
      </c>
      <c r="B69" s="51" t="s">
        <v>4946</v>
      </c>
      <c r="C69" s="780" t="s">
        <v>0</v>
      </c>
      <c r="D69" s="15"/>
      <c r="E69" s="16"/>
      <c r="F69" s="16"/>
      <c r="G69" s="112"/>
      <c r="H69" s="15" t="s">
        <v>3230</v>
      </c>
      <c r="I69" s="17">
        <v>5</v>
      </c>
      <c r="J69" s="18"/>
      <c r="K69" s="111" t="s">
        <v>213</v>
      </c>
      <c r="L69" s="18" t="s">
        <v>3200</v>
      </c>
      <c r="M69" s="18">
        <v>5</v>
      </c>
      <c r="N69" s="18"/>
      <c r="O69" s="111" t="s">
        <v>208</v>
      </c>
      <c r="P69" s="15" t="s">
        <v>3230</v>
      </c>
      <c r="Q69" s="17">
        <v>5</v>
      </c>
      <c r="R69" s="18"/>
      <c r="S69" s="111" t="s">
        <v>213</v>
      </c>
      <c r="T69" s="15" t="s">
        <v>3230</v>
      </c>
      <c r="U69" s="17">
        <v>5</v>
      </c>
      <c r="V69" s="18"/>
      <c r="W69" s="111" t="s">
        <v>213</v>
      </c>
      <c r="X69" s="15" t="s">
        <v>3230</v>
      </c>
      <c r="Y69" s="18">
        <v>5</v>
      </c>
      <c r="Z69" s="18"/>
      <c r="AA69" s="111" t="s">
        <v>213</v>
      </c>
      <c r="AB69" s="15" t="s">
        <v>3206</v>
      </c>
      <c r="AC69" s="17">
        <v>5</v>
      </c>
      <c r="AD69" s="18"/>
      <c r="AE69" s="290" t="s">
        <v>213</v>
      </c>
      <c r="AF69" s="287" t="s">
        <v>3206</v>
      </c>
      <c r="AG69" s="284" t="s">
        <v>4882</v>
      </c>
      <c r="AH69" s="284"/>
    </row>
    <row r="70" spans="1:34" ht="15.75" customHeight="1" x14ac:dyDescent="0.4">
      <c r="A70" s="104"/>
      <c r="B70" s="52" t="s">
        <v>409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 t="s">
        <v>1249</v>
      </c>
      <c r="Y70" s="24"/>
      <c r="Z70" s="24"/>
      <c r="AA70" s="109"/>
      <c r="AB70" s="20"/>
      <c r="AC70" s="22"/>
      <c r="AD70" s="22"/>
      <c r="AE70" s="291"/>
      <c r="AF70" s="288" t="s">
        <v>3200</v>
      </c>
      <c r="AG70" s="285" t="s">
        <v>4883</v>
      </c>
      <c r="AH70" s="285"/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 t="s">
        <v>3200</v>
      </c>
      <c r="Y71" s="28">
        <v>5</v>
      </c>
      <c r="Z71" s="28"/>
      <c r="AA71" s="107" t="s">
        <v>208</v>
      </c>
      <c r="AB71" s="25"/>
      <c r="AC71" s="27"/>
      <c r="AD71" s="28"/>
      <c r="AE71" s="292"/>
      <c r="AF71" s="288" t="s">
        <v>3230</v>
      </c>
      <c r="AG71" s="285" t="s">
        <v>4884</v>
      </c>
      <c r="AH71" s="285"/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5.75" customHeight="1" x14ac:dyDescent="0.4">
      <c r="A73" s="102">
        <v>18</v>
      </c>
      <c r="B73" s="51" t="s">
        <v>5076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 t="s">
        <v>3191</v>
      </c>
      <c r="AC73" s="17">
        <v>5</v>
      </c>
      <c r="AD73" s="18"/>
      <c r="AE73" s="290" t="s">
        <v>2155</v>
      </c>
      <c r="AF73" s="287" t="s">
        <v>3191</v>
      </c>
      <c r="AG73" s="284" t="s">
        <v>4891</v>
      </c>
      <c r="AH73" s="284"/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 t="s">
        <v>3191</v>
      </c>
      <c r="Y75" s="28">
        <v>5</v>
      </c>
      <c r="Z75" s="28"/>
      <c r="AA75" s="107" t="s">
        <v>2155</v>
      </c>
      <c r="AB75" s="25" t="s">
        <v>3191</v>
      </c>
      <c r="AC75" s="27">
        <v>5</v>
      </c>
      <c r="AD75" s="28"/>
      <c r="AE75" s="292" t="s">
        <v>2155</v>
      </c>
      <c r="AF75" s="288"/>
      <c r="AG75" s="285"/>
      <c r="AH75" s="285"/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5.75" customHeight="1" x14ac:dyDescent="0.4">
      <c r="A77" s="487"/>
      <c r="B77" s="487"/>
      <c r="C77" s="487"/>
      <c r="D77" s="487" t="s">
        <v>2216</v>
      </c>
      <c r="E77" s="487" t="s">
        <v>2282</v>
      </c>
      <c r="F77" s="487"/>
      <c r="G77" s="487"/>
      <c r="H77" s="487" t="s">
        <v>4931</v>
      </c>
      <c r="I77" s="487" t="s">
        <v>4934</v>
      </c>
      <c r="J77" s="487"/>
      <c r="K77" s="487"/>
      <c r="L77" s="487" t="s">
        <v>2155</v>
      </c>
      <c r="M77" s="487" t="s">
        <v>135</v>
      </c>
      <c r="N77" s="487"/>
      <c r="O77" s="487"/>
      <c r="P77" s="487" t="s">
        <v>2166</v>
      </c>
      <c r="Q77" s="487" t="s">
        <v>2167</v>
      </c>
      <c r="R77" s="487"/>
      <c r="S77" s="487"/>
      <c r="T77" s="487" t="s">
        <v>208</v>
      </c>
      <c r="U77" s="487" t="s">
        <v>2266</v>
      </c>
      <c r="V77" s="487"/>
      <c r="W77" s="487"/>
      <c r="X77" s="487" t="s">
        <v>213</v>
      </c>
      <c r="Y77" s="487" t="s">
        <v>212</v>
      </c>
      <c r="Z77" s="487"/>
      <c r="AA77" s="487"/>
      <c r="AB77" s="487"/>
      <c r="AC77" s="487"/>
      <c r="AD77" s="487"/>
      <c r="AE77" s="487"/>
    </row>
    <row r="78" spans="1:34" ht="15.75" customHeight="1" x14ac:dyDescent="0.4">
      <c r="A78" s="487"/>
      <c r="B78" s="487"/>
      <c r="C78" s="487"/>
      <c r="D78" s="487" t="s">
        <v>210</v>
      </c>
      <c r="E78" s="487" t="s">
        <v>128</v>
      </c>
      <c r="F78" s="487"/>
      <c r="G78" s="487"/>
      <c r="H78" s="487" t="s">
        <v>679</v>
      </c>
      <c r="I78" s="487" t="s">
        <v>681</v>
      </c>
      <c r="J78" s="487"/>
      <c r="K78" s="487"/>
      <c r="L78" s="487" t="s">
        <v>337</v>
      </c>
      <c r="M78" s="487" t="s">
        <v>2278</v>
      </c>
      <c r="N78" s="487"/>
      <c r="O78" s="487"/>
      <c r="P78" s="487" t="s">
        <v>337</v>
      </c>
      <c r="Q78" s="487" t="s">
        <v>2278</v>
      </c>
      <c r="R78" s="487"/>
      <c r="S78" s="487"/>
      <c r="T78" s="487"/>
      <c r="U78" s="487"/>
      <c r="V78" s="487"/>
      <c r="W78" s="487"/>
      <c r="X78" s="487"/>
      <c r="Y78" s="487"/>
      <c r="Z78" s="487"/>
      <c r="AA78" s="487"/>
      <c r="AB78" s="487"/>
      <c r="AC78" s="487"/>
      <c r="AD78" s="487"/>
      <c r="AE78" s="487"/>
    </row>
    <row r="79" spans="1:34" ht="15.75" customHeight="1" x14ac:dyDescent="0.4">
      <c r="A79" s="487"/>
      <c r="B79" s="487"/>
      <c r="C79" s="487"/>
      <c r="D79" s="487"/>
      <c r="E79" s="487"/>
      <c r="F79" s="487"/>
      <c r="G79" s="487"/>
      <c r="H79" s="487"/>
      <c r="I79" s="487"/>
      <c r="J79" s="487"/>
      <c r="K79" s="487"/>
      <c r="L79" s="487"/>
      <c r="M79" s="487"/>
      <c r="N79" s="487"/>
      <c r="O79" s="487"/>
      <c r="P79" s="487"/>
      <c r="Q79" s="487"/>
      <c r="R79" s="487"/>
      <c r="S79" s="487"/>
      <c r="T79" s="487"/>
      <c r="U79" s="487"/>
      <c r="V79" s="487"/>
      <c r="W79" s="487"/>
      <c r="X79" s="487"/>
      <c r="Y79" s="487"/>
      <c r="Z79" s="487"/>
      <c r="AA79" s="487"/>
      <c r="AB79" s="487"/>
      <c r="AC79" s="487"/>
      <c r="AD79" s="487"/>
      <c r="AE79" s="487"/>
    </row>
    <row r="80" spans="1:34" ht="15.75" customHeight="1" x14ac:dyDescent="0.4">
      <c r="A80" s="487"/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</row>
    <row r="81" spans="1:31" ht="15.75" customHeight="1" x14ac:dyDescent="0.4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73:C74"/>
    <mergeCell ref="C75:C76"/>
    <mergeCell ref="C69:C70"/>
    <mergeCell ref="C71:C72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tr">
        <f>'DL1'!H1</f>
        <v>THỜI KHÓA BIỂU TẠI TRƯỜNG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242"/>
      <c r="C3" s="92"/>
      <c r="D3" s="92"/>
      <c r="E3" s="91"/>
      <c r="F3" s="92"/>
      <c r="G3" s="92"/>
      <c r="H3" s="825" t="s">
        <v>391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COUNT(A5:A210)*4+4</f>
        <v>36</v>
      </c>
    </row>
    <row r="4" spans="1:36" s="2" customFormat="1" ht="15.75" customHeight="1" x14ac:dyDescent="0.35">
      <c r="A4" s="186" t="s">
        <v>17</v>
      </c>
      <c r="B4" s="301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36" t="s">
        <v>26</v>
      </c>
      <c r="AC4" s="837"/>
      <c r="AD4" s="837"/>
      <c r="AE4" s="83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3239</v>
      </c>
      <c r="C5" s="780" t="s">
        <v>0</v>
      </c>
      <c r="D5" s="15" t="s">
        <v>5032</v>
      </c>
      <c r="E5" s="16">
        <v>4</v>
      </c>
      <c r="F5" s="484"/>
      <c r="G5" s="112" t="s">
        <v>279</v>
      </c>
      <c r="H5" s="15" t="s">
        <v>5032</v>
      </c>
      <c r="I5" s="17">
        <v>4</v>
      </c>
      <c r="J5" s="455"/>
      <c r="K5" s="111" t="s">
        <v>279</v>
      </c>
      <c r="L5" s="15" t="s">
        <v>5032</v>
      </c>
      <c r="M5" s="18">
        <v>4</v>
      </c>
      <c r="N5" s="455"/>
      <c r="O5" s="111" t="s">
        <v>279</v>
      </c>
      <c r="P5" s="34" t="s">
        <v>5032</v>
      </c>
      <c r="Q5" s="35">
        <v>2</v>
      </c>
      <c r="R5" s="453"/>
      <c r="S5" s="111" t="s">
        <v>279</v>
      </c>
      <c r="T5" s="15" t="s">
        <v>5032</v>
      </c>
      <c r="U5" s="18">
        <v>2</v>
      </c>
      <c r="V5" s="455"/>
      <c r="W5" s="111" t="s">
        <v>279</v>
      </c>
      <c r="X5" s="18"/>
      <c r="Y5" s="18"/>
      <c r="Z5" s="18"/>
      <c r="AA5" s="111"/>
      <c r="AB5" s="15"/>
      <c r="AC5" s="17"/>
      <c r="AD5" s="18"/>
      <c r="AE5" s="290"/>
      <c r="AF5" s="287" t="s">
        <v>3203</v>
      </c>
      <c r="AG5" s="284" t="s">
        <v>3011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3243</v>
      </c>
      <c r="C6" s="781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 t="s">
        <v>4997</v>
      </c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5032</v>
      </c>
      <c r="AG6" s="285" t="s">
        <v>3040</v>
      </c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 t="s">
        <v>5032</v>
      </c>
      <c r="E7" s="26">
        <v>4</v>
      </c>
      <c r="F7" s="483"/>
      <c r="G7" s="108" t="s">
        <v>279</v>
      </c>
      <c r="H7" s="25" t="s">
        <v>5032</v>
      </c>
      <c r="I7" s="27">
        <v>4</v>
      </c>
      <c r="J7" s="454"/>
      <c r="K7" s="107" t="s">
        <v>279</v>
      </c>
      <c r="L7" s="25" t="s">
        <v>3203</v>
      </c>
      <c r="M7" s="28">
        <v>3</v>
      </c>
      <c r="N7" s="454"/>
      <c r="O7" s="107" t="s">
        <v>598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 t="s">
        <v>1249</v>
      </c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3634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3572</v>
      </c>
      <c r="Y9" s="18">
        <v>5</v>
      </c>
      <c r="Z9" s="455"/>
      <c r="AA9" s="111" t="s">
        <v>318</v>
      </c>
      <c r="AB9" s="15" t="s">
        <v>5014</v>
      </c>
      <c r="AC9" s="17">
        <v>5</v>
      </c>
      <c r="AD9" s="455"/>
      <c r="AE9" s="290" t="s">
        <v>312</v>
      </c>
      <c r="AF9" s="287" t="s">
        <v>3191</v>
      </c>
      <c r="AG9" s="284" t="s">
        <v>3003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3227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5014</v>
      </c>
      <c r="AG10" s="285" t="s">
        <v>3027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3572</v>
      </c>
      <c r="Y11" s="28">
        <v>5</v>
      </c>
      <c r="Z11" s="454"/>
      <c r="AA11" s="107" t="s">
        <v>318</v>
      </c>
      <c r="AB11" s="25" t="s">
        <v>5014</v>
      </c>
      <c r="AC11" s="27">
        <v>5</v>
      </c>
      <c r="AD11" s="454"/>
      <c r="AE11" s="292" t="s">
        <v>312</v>
      </c>
      <c r="AF11" s="288" t="s">
        <v>3572</v>
      </c>
      <c r="AG11" s="285" t="s">
        <v>3037</v>
      </c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 t="s">
        <v>542</v>
      </c>
      <c r="D12" s="40" t="s">
        <v>3191</v>
      </c>
      <c r="E12" s="41">
        <v>3</v>
      </c>
      <c r="F12" s="612"/>
      <c r="G12" s="105" t="s">
        <v>335</v>
      </c>
      <c r="H12" s="40"/>
      <c r="I12" s="42"/>
      <c r="J12" s="42"/>
      <c r="K12" s="105"/>
      <c r="L12" s="40" t="s">
        <v>3191</v>
      </c>
      <c r="M12" s="42">
        <v>3</v>
      </c>
      <c r="N12" s="612"/>
      <c r="O12" s="105" t="s">
        <v>335</v>
      </c>
      <c r="P12" s="40"/>
      <c r="Q12" s="41"/>
      <c r="R12" s="42"/>
      <c r="S12" s="105"/>
      <c r="T12" s="40" t="s">
        <v>3191</v>
      </c>
      <c r="U12" s="42">
        <v>3</v>
      </c>
      <c r="V12" s="612"/>
      <c r="W12" s="105" t="s">
        <v>335</v>
      </c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4672</v>
      </c>
      <c r="C13" s="780" t="s">
        <v>0</v>
      </c>
      <c r="D13" s="15" t="s">
        <v>3529</v>
      </c>
      <c r="E13" s="16"/>
      <c r="F13" s="16"/>
      <c r="G13" s="112"/>
      <c r="H13" s="15" t="s">
        <v>3529</v>
      </c>
      <c r="I13" s="17"/>
      <c r="J13" s="18"/>
      <c r="K13" s="111"/>
      <c r="L13" s="18" t="s">
        <v>3529</v>
      </c>
      <c r="M13" s="18"/>
      <c r="N13" s="18"/>
      <c r="O13" s="111"/>
      <c r="P13" s="15" t="s">
        <v>3529</v>
      </c>
      <c r="Q13" s="17"/>
      <c r="R13" s="18"/>
      <c r="S13" s="111"/>
      <c r="T13" s="15" t="s">
        <v>3529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1260</v>
      </c>
      <c r="AG13" s="284" t="s">
        <v>4229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3240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3204</v>
      </c>
      <c r="AG14" s="285" t="s">
        <v>4243</v>
      </c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 t="s">
        <v>3529</v>
      </c>
      <c r="E15" s="26"/>
      <c r="F15" s="26"/>
      <c r="G15" s="108"/>
      <c r="H15" s="25" t="s">
        <v>1260</v>
      </c>
      <c r="I15" s="27">
        <v>3</v>
      </c>
      <c r="J15" s="454"/>
      <c r="K15" s="107" t="s">
        <v>334</v>
      </c>
      <c r="L15" s="25" t="s">
        <v>3204</v>
      </c>
      <c r="M15" s="28">
        <v>5</v>
      </c>
      <c r="N15" s="454"/>
      <c r="O15" s="107" t="s">
        <v>315</v>
      </c>
      <c r="P15" s="30" t="s">
        <v>5072</v>
      </c>
      <c r="Q15" s="31">
        <v>4</v>
      </c>
      <c r="R15" s="454"/>
      <c r="S15" s="107" t="s">
        <v>318</v>
      </c>
      <c r="T15" s="25" t="s">
        <v>3220</v>
      </c>
      <c r="U15" s="28">
        <v>4</v>
      </c>
      <c r="V15" s="454"/>
      <c r="W15" s="107" t="s">
        <v>300</v>
      </c>
      <c r="X15" s="25"/>
      <c r="Y15" s="28"/>
      <c r="Z15" s="28"/>
      <c r="AA15" s="107"/>
      <c r="AB15" s="25"/>
      <c r="AC15" s="27"/>
      <c r="AD15" s="28"/>
      <c r="AE15" s="292"/>
      <c r="AF15" s="288" t="s">
        <v>5072</v>
      </c>
      <c r="AG15" s="285" t="s">
        <v>4247</v>
      </c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 t="s">
        <v>3220</v>
      </c>
      <c r="AG16" s="286" t="s">
        <v>4249</v>
      </c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4673</v>
      </c>
      <c r="C17" s="780" t="s">
        <v>0</v>
      </c>
      <c r="D17" s="15" t="s">
        <v>3529</v>
      </c>
      <c r="E17" s="16"/>
      <c r="F17" s="16"/>
      <c r="G17" s="112"/>
      <c r="H17" s="15" t="s">
        <v>3529</v>
      </c>
      <c r="I17" s="17"/>
      <c r="J17" s="18"/>
      <c r="K17" s="111"/>
      <c r="L17" s="15" t="s">
        <v>3529</v>
      </c>
      <c r="M17" s="18"/>
      <c r="N17" s="18"/>
      <c r="O17" s="111"/>
      <c r="P17" s="34" t="s">
        <v>3529</v>
      </c>
      <c r="Q17" s="35"/>
      <c r="R17" s="36"/>
      <c r="S17" s="111"/>
      <c r="T17" s="15" t="s">
        <v>3529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3241</v>
      </c>
      <c r="AG17" s="284" t="s">
        <v>4604</v>
      </c>
      <c r="AH17" s="284"/>
    </row>
    <row r="18" spans="1:34" ht="15.75" customHeight="1" x14ac:dyDescent="0.4">
      <c r="A18" s="104"/>
      <c r="B18" s="52" t="s">
        <v>3227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3217</v>
      </c>
      <c r="AG18" s="285" t="s">
        <v>4606</v>
      </c>
      <c r="AH18" s="285"/>
    </row>
    <row r="19" spans="1:34" ht="15.75" customHeight="1" x14ac:dyDescent="0.4">
      <c r="A19" s="104"/>
      <c r="B19" s="52"/>
      <c r="C19" s="784" t="s">
        <v>1</v>
      </c>
      <c r="D19" s="25" t="s">
        <v>3529</v>
      </c>
      <c r="E19" s="26"/>
      <c r="F19" s="26"/>
      <c r="G19" s="108"/>
      <c r="H19" s="25" t="s">
        <v>3217</v>
      </c>
      <c r="I19" s="27">
        <v>4</v>
      </c>
      <c r="J19" s="454"/>
      <c r="K19" s="107" t="s">
        <v>284</v>
      </c>
      <c r="L19" s="25" t="s">
        <v>3241</v>
      </c>
      <c r="M19" s="28">
        <v>4</v>
      </c>
      <c r="N19" s="454"/>
      <c r="O19" s="107" t="s">
        <v>279</v>
      </c>
      <c r="P19" s="25" t="s">
        <v>3241</v>
      </c>
      <c r="Q19" s="27">
        <v>4</v>
      </c>
      <c r="R19" s="454"/>
      <c r="S19" s="107" t="s">
        <v>279</v>
      </c>
      <c r="T19" s="25" t="s">
        <v>3241</v>
      </c>
      <c r="U19" s="28">
        <v>4</v>
      </c>
      <c r="V19" s="454"/>
      <c r="W19" s="107" t="s">
        <v>279</v>
      </c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4">
      <c r="A20" s="104"/>
      <c r="B20" s="52"/>
      <c r="C20" s="784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4">
      <c r="A21" s="102">
        <v>5</v>
      </c>
      <c r="B21" s="51" t="s">
        <v>4695</v>
      </c>
      <c r="C21" s="780" t="s">
        <v>0</v>
      </c>
      <c r="D21" s="15" t="s">
        <v>3572</v>
      </c>
      <c r="E21" s="16">
        <v>4</v>
      </c>
      <c r="F21" s="484"/>
      <c r="G21" s="112" t="s">
        <v>318</v>
      </c>
      <c r="H21" s="15" t="s">
        <v>3572</v>
      </c>
      <c r="I21" s="17">
        <v>4</v>
      </c>
      <c r="J21" s="455"/>
      <c r="K21" s="111" t="s">
        <v>318</v>
      </c>
      <c r="L21" s="15" t="s">
        <v>5015</v>
      </c>
      <c r="M21" s="18">
        <v>2</v>
      </c>
      <c r="N21" s="455"/>
      <c r="O21" s="111" t="s">
        <v>312</v>
      </c>
      <c r="P21" s="34" t="s">
        <v>3572</v>
      </c>
      <c r="Q21" s="35">
        <v>4</v>
      </c>
      <c r="R21" s="453"/>
      <c r="S21" s="111" t="s">
        <v>318</v>
      </c>
      <c r="T21" s="15" t="s">
        <v>5015</v>
      </c>
      <c r="U21" s="18">
        <v>2</v>
      </c>
      <c r="V21" s="455"/>
      <c r="W21" s="111" t="s">
        <v>312</v>
      </c>
      <c r="X21" s="18"/>
      <c r="Y21" s="18"/>
      <c r="Z21" s="18"/>
      <c r="AA21" s="111"/>
      <c r="AB21" s="15"/>
      <c r="AC21" s="17"/>
      <c r="AD21" s="18"/>
      <c r="AE21" s="290"/>
      <c r="AF21" s="287" t="s">
        <v>5015</v>
      </c>
      <c r="AG21" s="284" t="s">
        <v>4184</v>
      </c>
      <c r="AH21" s="284"/>
    </row>
    <row r="22" spans="1:34" ht="15.75" customHeight="1" x14ac:dyDescent="0.4">
      <c r="A22" s="104"/>
      <c r="B22" s="52" t="s">
        <v>3731</v>
      </c>
      <c r="C22" s="781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 t="s">
        <v>4997</v>
      </c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3572</v>
      </c>
      <c r="AG22" s="285" t="s">
        <v>4195</v>
      </c>
      <c r="AH22" s="285"/>
    </row>
    <row r="23" spans="1:34" ht="15.75" customHeight="1" x14ac:dyDescent="0.4">
      <c r="A23" s="104"/>
      <c r="B23" s="52"/>
      <c r="C23" s="784" t="s">
        <v>1</v>
      </c>
      <c r="D23" s="25" t="s">
        <v>3572</v>
      </c>
      <c r="E23" s="26">
        <v>4</v>
      </c>
      <c r="F23" s="483"/>
      <c r="G23" s="108" t="s">
        <v>318</v>
      </c>
      <c r="H23" s="25"/>
      <c r="I23" s="27"/>
      <c r="J23" s="28"/>
      <c r="K23" s="107"/>
      <c r="L23" s="25" t="s">
        <v>3572</v>
      </c>
      <c r="M23" s="28">
        <v>4</v>
      </c>
      <c r="N23" s="454"/>
      <c r="O23" s="107" t="s">
        <v>318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4">
      <c r="A25" s="102">
        <v>6</v>
      </c>
      <c r="B25" s="51" t="s">
        <v>4892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 t="s">
        <v>3588</v>
      </c>
      <c r="AC25" s="17">
        <v>4</v>
      </c>
      <c r="AD25" s="455"/>
      <c r="AE25" s="290" t="s">
        <v>300</v>
      </c>
      <c r="AF25" s="287" t="s">
        <v>3588</v>
      </c>
      <c r="AG25" s="284" t="s">
        <v>4867</v>
      </c>
      <c r="AH25" s="284"/>
    </row>
    <row r="26" spans="1:34" ht="15.75" customHeight="1" x14ac:dyDescent="0.4">
      <c r="A26" s="104"/>
      <c r="B26" s="52" t="s">
        <v>3228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 t="s">
        <v>3588</v>
      </c>
      <c r="AC27" s="27">
        <v>4</v>
      </c>
      <c r="AD27" s="454"/>
      <c r="AE27" s="292" t="s">
        <v>300</v>
      </c>
      <c r="AF27" s="288"/>
      <c r="AG27" s="285"/>
      <c r="AH27" s="285"/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 t="s">
        <v>3588</v>
      </c>
      <c r="M28" s="28">
        <v>3</v>
      </c>
      <c r="N28" s="454"/>
      <c r="O28" s="107" t="s">
        <v>300</v>
      </c>
      <c r="P28" s="30"/>
      <c r="Q28" s="31"/>
      <c r="R28" s="32"/>
      <c r="S28" s="107"/>
      <c r="T28" s="25" t="s">
        <v>3588</v>
      </c>
      <c r="U28" s="27">
        <v>3</v>
      </c>
      <c r="V28" s="724"/>
      <c r="W28" s="107" t="s">
        <v>300</v>
      </c>
      <c r="X28" s="25" t="s">
        <v>3588</v>
      </c>
      <c r="Y28" s="33">
        <v>3</v>
      </c>
      <c r="Z28" s="695"/>
      <c r="AA28" s="113" t="s">
        <v>300</v>
      </c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4">
      <c r="A29" s="102">
        <v>7</v>
      </c>
      <c r="B29" s="51" t="s">
        <v>4909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 t="s">
        <v>1259</v>
      </c>
      <c r="AC29" s="17">
        <v>5</v>
      </c>
      <c r="AD29" s="455"/>
      <c r="AE29" s="290" t="s">
        <v>329</v>
      </c>
      <c r="AF29" s="287" t="s">
        <v>1259</v>
      </c>
      <c r="AG29" s="284" t="s">
        <v>4868</v>
      </c>
      <c r="AH29" s="284"/>
    </row>
    <row r="30" spans="1:34" ht="15.75" customHeight="1" x14ac:dyDescent="0.4">
      <c r="A30" s="104"/>
      <c r="B30" s="52" t="s">
        <v>5033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3218</v>
      </c>
      <c r="AG30" s="285" t="s">
        <v>4869</v>
      </c>
      <c r="AH30" s="285"/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 t="s">
        <v>1259</v>
      </c>
      <c r="AC31" s="27">
        <v>4</v>
      </c>
      <c r="AD31" s="454"/>
      <c r="AE31" s="292" t="s">
        <v>329</v>
      </c>
      <c r="AF31" s="288"/>
      <c r="AG31" s="285"/>
      <c r="AH31" s="285"/>
    </row>
    <row r="32" spans="1:34" ht="15.75" customHeight="1" x14ac:dyDescent="0.4">
      <c r="A32" s="104"/>
      <c r="B32" s="52"/>
      <c r="C32" s="784"/>
      <c r="D32" s="25" t="s">
        <v>3218</v>
      </c>
      <c r="E32" s="26">
        <v>3</v>
      </c>
      <c r="F32" s="483"/>
      <c r="G32" s="108" t="s">
        <v>279</v>
      </c>
      <c r="H32" s="25"/>
      <c r="I32" s="28"/>
      <c r="J32" s="28"/>
      <c r="K32" s="107"/>
      <c r="L32" s="25" t="s">
        <v>3218</v>
      </c>
      <c r="M32" s="28">
        <v>3</v>
      </c>
      <c r="N32" s="454"/>
      <c r="O32" s="107" t="s">
        <v>279</v>
      </c>
      <c r="P32" s="30"/>
      <c r="Q32" s="31"/>
      <c r="R32" s="32"/>
      <c r="S32" s="107"/>
      <c r="T32" s="25" t="s">
        <v>3218</v>
      </c>
      <c r="U32" s="28">
        <v>3</v>
      </c>
      <c r="V32" s="454"/>
      <c r="W32" s="107" t="s">
        <v>279</v>
      </c>
      <c r="X32" s="25"/>
      <c r="Y32" s="33"/>
      <c r="Z32" s="33"/>
      <c r="AA32" s="113"/>
      <c r="AB32" s="25" t="s">
        <v>5027</v>
      </c>
      <c r="AC32" s="27"/>
      <c r="AD32" s="28"/>
      <c r="AE32" s="292"/>
      <c r="AF32" s="289"/>
      <c r="AG32" s="286"/>
      <c r="AH32" s="286"/>
    </row>
    <row r="33" spans="1:34" ht="15.75" customHeight="1" x14ac:dyDescent="0.4">
      <c r="A33" s="102">
        <v>8</v>
      </c>
      <c r="B33" s="51" t="s">
        <v>4898</v>
      </c>
      <c r="C33" s="780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15" t="s">
        <v>3529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1260</v>
      </c>
      <c r="AG33" s="284" t="s">
        <v>4870</v>
      </c>
      <c r="AH33" s="284"/>
    </row>
    <row r="34" spans="1:34" ht="15.75" customHeight="1" x14ac:dyDescent="0.4">
      <c r="A34" s="104"/>
      <c r="B34" s="52" t="s">
        <v>4916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2148</v>
      </c>
      <c r="AG34" s="285" t="s">
        <v>4871</v>
      </c>
      <c r="AH34" s="285"/>
    </row>
    <row r="35" spans="1:34" ht="15.75" customHeight="1" x14ac:dyDescent="0.4">
      <c r="A35" s="104"/>
      <c r="B35" s="52"/>
      <c r="C35" s="784" t="s">
        <v>1</v>
      </c>
      <c r="D35" s="25" t="s">
        <v>3529</v>
      </c>
      <c r="E35" s="26"/>
      <c r="F35" s="26"/>
      <c r="G35" s="108"/>
      <c r="H35" s="25" t="s">
        <v>2148</v>
      </c>
      <c r="I35" s="27">
        <v>4</v>
      </c>
      <c r="J35" s="454" t="s">
        <v>398</v>
      </c>
      <c r="K35" s="107" t="s">
        <v>199</v>
      </c>
      <c r="L35" s="25" t="s">
        <v>2148</v>
      </c>
      <c r="M35" s="28">
        <v>4</v>
      </c>
      <c r="N35" s="454" t="s">
        <v>398</v>
      </c>
      <c r="O35" s="107" t="s">
        <v>199</v>
      </c>
      <c r="P35" s="25" t="s">
        <v>3206</v>
      </c>
      <c r="Q35" s="27">
        <v>4</v>
      </c>
      <c r="R35" s="454"/>
      <c r="S35" s="107" t="s">
        <v>312</v>
      </c>
      <c r="T35" s="25" t="s">
        <v>1260</v>
      </c>
      <c r="U35" s="28">
        <v>3</v>
      </c>
      <c r="V35" s="454"/>
      <c r="W35" s="107" t="s">
        <v>334</v>
      </c>
      <c r="X35" s="25"/>
      <c r="Y35" s="28"/>
      <c r="Z35" s="28"/>
      <c r="AA35" s="107"/>
      <c r="AB35" s="25"/>
      <c r="AC35" s="27"/>
      <c r="AD35" s="28"/>
      <c r="AE35" s="292"/>
      <c r="AF35" s="288" t="s">
        <v>3206</v>
      </c>
      <c r="AG35" s="285" t="s">
        <v>4872</v>
      </c>
      <c r="AH35" s="285"/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4">
      <c r="A37" s="485"/>
      <c r="B37" s="486"/>
      <c r="C37" s="839"/>
      <c r="D37" s="614" t="s">
        <v>279</v>
      </c>
      <c r="E37" s="485" t="s">
        <v>278</v>
      </c>
      <c r="F37" s="485"/>
      <c r="G37" s="735"/>
      <c r="H37" s="614" t="s">
        <v>284</v>
      </c>
      <c r="I37" s="485" t="s">
        <v>283</v>
      </c>
      <c r="J37" s="485"/>
      <c r="K37" s="735"/>
      <c r="L37" s="614" t="s">
        <v>300</v>
      </c>
      <c r="M37" s="485" t="s">
        <v>299</v>
      </c>
      <c r="N37" s="485"/>
      <c r="O37" s="735"/>
      <c r="P37" s="614" t="s">
        <v>312</v>
      </c>
      <c r="Q37" s="485" t="s">
        <v>2276</v>
      </c>
      <c r="R37" s="485"/>
      <c r="S37" s="735"/>
      <c r="T37" s="614" t="s">
        <v>315</v>
      </c>
      <c r="U37" s="485" t="s">
        <v>2277</v>
      </c>
      <c r="V37" s="485"/>
      <c r="W37" s="735"/>
      <c r="X37" s="487" t="s">
        <v>318</v>
      </c>
      <c r="Y37" s="487" t="s">
        <v>317</v>
      </c>
      <c r="Z37" s="487"/>
      <c r="AA37" s="485"/>
      <c r="AB37" s="485"/>
      <c r="AC37" s="485"/>
      <c r="AD37" s="485"/>
      <c r="AE37" s="485"/>
      <c r="AF37" s="281"/>
      <c r="AG37" s="283"/>
      <c r="AH37" s="283"/>
    </row>
    <row r="38" spans="1:34" ht="15.75" customHeight="1" x14ac:dyDescent="0.4">
      <c r="A38" s="485"/>
      <c r="B38" s="486"/>
      <c r="C38" s="839"/>
      <c r="D38" s="698" t="s">
        <v>199</v>
      </c>
      <c r="E38" s="697" t="s">
        <v>198</v>
      </c>
      <c r="F38" s="697"/>
      <c r="G38" s="736"/>
      <c r="H38" s="698" t="s">
        <v>334</v>
      </c>
      <c r="I38" s="697" t="s">
        <v>2243</v>
      </c>
      <c r="J38" s="697"/>
      <c r="K38" s="736"/>
      <c r="L38" s="698" t="s">
        <v>335</v>
      </c>
      <c r="M38" s="697" t="s">
        <v>296</v>
      </c>
      <c r="N38" s="697"/>
      <c r="O38" s="736"/>
      <c r="P38" s="737" t="s">
        <v>329</v>
      </c>
      <c r="Q38" s="738" t="s">
        <v>392</v>
      </c>
      <c r="R38" s="738"/>
      <c r="S38" s="739"/>
      <c r="T38" s="698" t="s">
        <v>598</v>
      </c>
      <c r="U38" s="697" t="s">
        <v>597</v>
      </c>
      <c r="V38" s="697"/>
      <c r="W38" s="736"/>
      <c r="X38" s="487" t="s">
        <v>598</v>
      </c>
      <c r="Y38" s="487" t="s">
        <v>597</v>
      </c>
      <c r="Z38" s="487"/>
      <c r="AA38" s="495"/>
      <c r="AB38" s="485"/>
      <c r="AC38" s="495"/>
      <c r="AD38" s="495"/>
      <c r="AE38" s="495"/>
      <c r="AF38" s="281"/>
      <c r="AG38" s="283"/>
      <c r="AH38" s="283"/>
    </row>
    <row r="39" spans="1:34" ht="15.75" customHeight="1" x14ac:dyDescent="0.4">
      <c r="A39" s="485"/>
      <c r="B39" s="486"/>
      <c r="C39" s="839"/>
      <c r="D39" s="485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485"/>
      <c r="Z39" s="485"/>
      <c r="AA39" s="485"/>
      <c r="AB39" s="485"/>
      <c r="AC39" s="485"/>
      <c r="AD39" s="485"/>
      <c r="AE39" s="485"/>
      <c r="AF39" s="281"/>
      <c r="AG39" s="283"/>
      <c r="AH39" s="283"/>
    </row>
    <row r="40" spans="1:34" ht="15.75" customHeight="1" x14ac:dyDescent="0.4">
      <c r="A40" s="485"/>
      <c r="B40" s="486"/>
      <c r="C40" s="839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485"/>
      <c r="Z40" s="485"/>
      <c r="AA40" s="485"/>
      <c r="AB40" s="485"/>
      <c r="AC40" s="485"/>
      <c r="AD40" s="485"/>
      <c r="AE40" s="485"/>
      <c r="AF40" s="281"/>
      <c r="AG40" s="283"/>
      <c r="AH40" s="283"/>
    </row>
    <row r="41" spans="1:34" ht="15.75" customHeight="1" x14ac:dyDescent="0.4">
      <c r="A41" s="485"/>
      <c r="B41" s="486"/>
      <c r="C41" s="839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281"/>
      <c r="AG41" s="283"/>
      <c r="AH41" s="283"/>
    </row>
    <row r="42" spans="1:34" ht="15.75" customHeight="1" x14ac:dyDescent="0.4">
      <c r="A42" s="28"/>
      <c r="B42" s="74"/>
      <c r="C42" s="835"/>
      <c r="D42" s="28"/>
      <c r="E42" s="2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33"/>
      <c r="Z42" s="33"/>
      <c r="AA42" s="33"/>
      <c r="AB42" s="28"/>
      <c r="AC42" s="27"/>
      <c r="AD42" s="28"/>
      <c r="AE42" s="28"/>
      <c r="AF42" s="281"/>
      <c r="AG42" s="283"/>
      <c r="AH42" s="283"/>
    </row>
    <row r="43" spans="1:34" ht="15.75" customHeight="1" x14ac:dyDescent="0.4">
      <c r="A43" s="28"/>
      <c r="B43" s="74"/>
      <c r="C43" s="83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98"/>
      <c r="Q43" s="31"/>
      <c r="R43" s="232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4">
      <c r="A44" s="28"/>
      <c r="B44" s="74"/>
      <c r="C44" s="835"/>
      <c r="D44" s="28"/>
      <c r="E44" s="26"/>
      <c r="F44" s="26"/>
      <c r="G44" s="26"/>
      <c r="H44" s="28"/>
      <c r="I44" s="28"/>
      <c r="J44" s="28"/>
      <c r="K44" s="28"/>
      <c r="L44" s="28"/>
      <c r="M44" s="28"/>
      <c r="N44" s="28"/>
      <c r="O44" s="28"/>
      <c r="P44" s="298"/>
      <c r="Q44" s="31"/>
      <c r="R44" s="32"/>
      <c r="S44" s="28"/>
      <c r="T44" s="28"/>
      <c r="U44" s="28"/>
      <c r="V44" s="28"/>
      <c r="W44" s="28"/>
      <c r="X44" s="28"/>
      <c r="Y44" s="27"/>
      <c r="Z44" s="27"/>
      <c r="AA44" s="28"/>
      <c r="AB44" s="28"/>
      <c r="AC44" s="28"/>
      <c r="AD44" s="28"/>
      <c r="AE44" s="28"/>
      <c r="AF44" s="281"/>
      <c r="AG44" s="283"/>
      <c r="AH44" s="283"/>
    </row>
    <row r="45" spans="1:34" ht="15.75" customHeight="1" x14ac:dyDescent="0.4">
      <c r="A45" s="28"/>
      <c r="B45" s="74"/>
      <c r="C45" s="835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1"/>
      <c r="AG45" s="283"/>
      <c r="AH45" s="283"/>
    </row>
    <row r="46" spans="1:34" ht="15.75" customHeight="1" x14ac:dyDescent="0.4">
      <c r="A46" s="28"/>
      <c r="B46" s="74"/>
      <c r="C46" s="835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4">
      <c r="B47" s="3"/>
    </row>
    <row r="48" spans="1:34" ht="15.75" customHeight="1" x14ac:dyDescent="0.4">
      <c r="B48" s="3"/>
    </row>
    <row r="49" spans="2:2" ht="15.75" customHeight="1" x14ac:dyDescent="0.4">
      <c r="B49" s="3"/>
    </row>
    <row r="50" spans="2:2" ht="15.75" customHeight="1" x14ac:dyDescent="0.4">
      <c r="B50" s="3"/>
    </row>
    <row r="51" spans="2:2" ht="15.75" customHeight="1" x14ac:dyDescent="0.4">
      <c r="B51" s="3"/>
    </row>
    <row r="52" spans="2:2" ht="15.75" customHeight="1" x14ac:dyDescent="0.4">
      <c r="B52" s="3"/>
    </row>
    <row r="53" spans="2:2" ht="15.75" customHeight="1" x14ac:dyDescent="0.4">
      <c r="B53" s="3"/>
    </row>
    <row r="54" spans="2:2" ht="15.75" customHeight="1" x14ac:dyDescent="0.4">
      <c r="B54" s="3"/>
    </row>
    <row r="55" spans="2:2" ht="15.75" customHeight="1" x14ac:dyDescent="0.4">
      <c r="B55" s="3"/>
    </row>
    <row r="56" spans="2:2" ht="15.75" customHeight="1" x14ac:dyDescent="0.4">
      <c r="B56" s="3"/>
    </row>
    <row r="57" spans="2:2" ht="15.75" customHeight="1" x14ac:dyDescent="0.4">
      <c r="B57" s="3"/>
    </row>
    <row r="58" spans="2:2" ht="15.75" customHeight="1" x14ac:dyDescent="0.4">
      <c r="B58" s="3"/>
    </row>
    <row r="59" spans="2:2" ht="15.75" customHeight="1" x14ac:dyDescent="0.4">
      <c r="B59" s="3"/>
    </row>
    <row r="60" spans="2:2" ht="15.75" customHeight="1" x14ac:dyDescent="0.4">
      <c r="B60" s="3"/>
    </row>
    <row r="61" spans="2:2" ht="15.75" customHeight="1" x14ac:dyDescent="0.4">
      <c r="B61" s="3"/>
    </row>
    <row r="62" spans="2:2" ht="15.75" customHeight="1" x14ac:dyDescent="0.4">
      <c r="B62" s="3"/>
    </row>
    <row r="63" spans="2:2" ht="15.75" customHeight="1" x14ac:dyDescent="0.4">
      <c r="B63" s="3"/>
    </row>
    <row r="64" spans="2:2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C683" s="1" t="s">
        <v>357</v>
      </c>
      <c r="D683" s="1" t="s">
        <v>550</v>
      </c>
      <c r="G683" s="1" t="s">
        <v>287</v>
      </c>
      <c r="H683" s="1" t="s">
        <v>286</v>
      </c>
      <c r="K683" s="1" t="s">
        <v>295</v>
      </c>
      <c r="L683" s="1" t="s">
        <v>294</v>
      </c>
      <c r="O683" s="1" t="s">
        <v>297</v>
      </c>
      <c r="P683" s="1" t="s">
        <v>296</v>
      </c>
      <c r="S683" s="1" t="s">
        <v>310</v>
      </c>
      <c r="T683" s="1" t="s">
        <v>309</v>
      </c>
      <c r="W683" s="1" t="s">
        <v>312</v>
      </c>
      <c r="X683" s="1" t="s">
        <v>311</v>
      </c>
      <c r="AA683" s="1" t="s">
        <v>590</v>
      </c>
      <c r="AB683" s="1" t="s">
        <v>588</v>
      </c>
    </row>
    <row r="684" spans="2:28" ht="15.75" customHeight="1" x14ac:dyDescent="0.4">
      <c r="C684" s="1" t="s">
        <v>591</v>
      </c>
      <c r="D684" s="1" t="s">
        <v>589</v>
      </c>
      <c r="G684" s="1" t="s">
        <v>192</v>
      </c>
      <c r="H684" s="1" t="s">
        <v>191</v>
      </c>
      <c r="K684" s="1" t="s">
        <v>679</v>
      </c>
      <c r="L684" s="1" t="s">
        <v>681</v>
      </c>
      <c r="O684" s="1" t="s">
        <v>334</v>
      </c>
      <c r="P684" s="1" t="s">
        <v>105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D26:K26">
    <cfRule type="expression" dxfId="175" priority="34" stopIfTrue="1">
      <formula>AND($C26:F89,J26:J89,"T04")</formula>
    </cfRule>
  </conditionalFormatting>
  <conditionalFormatting sqref="X33:AA34 X36:AA36">
    <cfRule type="expression" dxfId="174" priority="52" stopIfTrue="1">
      <formula>AND($C33:Z92,AD33:AD92,"T04")</formula>
    </cfRule>
  </conditionalFormatting>
  <conditionalFormatting sqref="H38:K38">
    <cfRule type="expression" dxfId="173" priority="28" stopIfTrue="1">
      <formula>AND($C38:J97,N38:N97,"T04")</formula>
    </cfRule>
  </conditionalFormatting>
  <conditionalFormatting sqref="D38:G38">
    <cfRule type="expression" dxfId="172" priority="27" stopIfTrue="1">
      <formula>AND($C38:F97,J38:J97,"T04")</formula>
    </cfRule>
  </conditionalFormatting>
  <conditionalFormatting sqref="G37">
    <cfRule type="duplicateValues" dxfId="171" priority="26" stopIfTrue="1"/>
  </conditionalFormatting>
  <conditionalFormatting sqref="K37">
    <cfRule type="duplicateValues" dxfId="170" priority="25" stopIfTrue="1"/>
  </conditionalFormatting>
  <conditionalFormatting sqref="S37">
    <cfRule type="duplicateValues" dxfId="169" priority="24" stopIfTrue="1"/>
  </conditionalFormatting>
  <conditionalFormatting sqref="W37">
    <cfRule type="duplicateValues" dxfId="168" priority="23" stopIfTrue="1"/>
  </conditionalFormatting>
  <conditionalFormatting sqref="K8">
    <cfRule type="duplicateValues" dxfId="167" priority="14" stopIfTrue="1"/>
  </conditionalFormatting>
  <conditionalFormatting sqref="O8">
    <cfRule type="duplicateValues" dxfId="166" priority="13" stopIfTrue="1"/>
  </conditionalFormatting>
  <conditionalFormatting sqref="O7">
    <cfRule type="duplicateValues" dxfId="165" priority="12" stopIfTrue="1"/>
  </conditionalFormatting>
  <conditionalFormatting sqref="G12">
    <cfRule type="duplicateValues" dxfId="164" priority="11" stopIfTrue="1"/>
  </conditionalFormatting>
  <conditionalFormatting sqref="O12">
    <cfRule type="duplicateValues" dxfId="163" priority="10" stopIfTrue="1"/>
  </conditionalFormatting>
  <conditionalFormatting sqref="W12">
    <cfRule type="duplicateValues" dxfId="162" priority="9" stopIfTrue="1"/>
  </conditionalFormatting>
  <conditionalFormatting sqref="S32">
    <cfRule type="duplicateValues" dxfId="161" priority="8" stopIfTrue="1"/>
  </conditionalFormatting>
  <conditionalFormatting sqref="K32">
    <cfRule type="duplicateValues" dxfId="160" priority="7" stopIfTrue="1"/>
  </conditionalFormatting>
  <conditionalFormatting sqref="W8">
    <cfRule type="duplicateValues" dxfId="159" priority="5" stopIfTrue="1"/>
  </conditionalFormatting>
  <conditionalFormatting sqref="W7">
    <cfRule type="duplicateValues" dxfId="158" priority="4" stopIfTrue="1"/>
  </conditionalFormatting>
  <conditionalFormatting sqref="K15">
    <cfRule type="duplicateValues" dxfId="157" priority="3" stopIfTrue="1"/>
  </conditionalFormatting>
  <conditionalFormatting sqref="AE30:AE32">
    <cfRule type="duplicateValues" dxfId="156" priority="2" stopIfTrue="1"/>
  </conditionalFormatting>
  <conditionalFormatting sqref="AE29">
    <cfRule type="duplicateValues" dxfId="155" priority="1" stopIfTrue="1"/>
  </conditionalFormatting>
  <conditionalFormatting sqref="Z32:AA32 AB36:AE36 D36:W36">
    <cfRule type="expression" dxfId="154" priority="6309" stopIfTrue="1">
      <formula>AND($C32:F87,J32:J87,"T04")</formula>
    </cfRule>
  </conditionalFormatting>
  <conditionalFormatting sqref="X32:Y32">
    <cfRule type="expression" dxfId="153" priority="6311" stopIfTrue="1">
      <formula>AND($C32:Z87,AD31:AD87,"T04")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299" customWidth="1"/>
    <col min="2" max="2" width="14.1796875" style="3" customWidth="1"/>
    <col min="3" max="3" width="3.54296875" style="1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15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40"/>
      <c r="B2" s="840"/>
      <c r="C2" s="840"/>
      <c r="D2" s="840"/>
      <c r="E2" s="296"/>
      <c r="F2" s="92"/>
      <c r="G2" s="9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6"/>
      <c r="F3" s="92"/>
      <c r="G3" s="92"/>
      <c r="H3" s="825" t="s">
        <v>391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5">
      <c r="A4" s="350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3235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5034</v>
      </c>
      <c r="Y5" s="18">
        <v>5</v>
      </c>
      <c r="Z5" s="18"/>
      <c r="AA5" s="111" t="s">
        <v>306</v>
      </c>
      <c r="AB5" s="15" t="s">
        <v>5007</v>
      </c>
      <c r="AC5" s="17">
        <v>4</v>
      </c>
      <c r="AD5" s="18"/>
      <c r="AE5" s="290" t="s">
        <v>306</v>
      </c>
      <c r="AF5" s="287" t="s">
        <v>5034</v>
      </c>
      <c r="AG5" s="284" t="s">
        <v>3042</v>
      </c>
      <c r="AH5" s="284" t="str">
        <f>IFERROR(IF(AG5&lt;&gt;"",": "&amp;VLOOKUP(AG5,[2]mon!$A$1:$C$3645,2,0),""),"")</f>
        <v/>
      </c>
    </row>
    <row r="6" spans="1:36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5007</v>
      </c>
      <c r="AG6" s="285" t="s">
        <v>3045</v>
      </c>
      <c r="AH6" s="285" t="str">
        <f>IFERROR(IF(AG6&lt;&gt;"",": "&amp;VLOOKUP(AG6,[2]mon!$A$1:$C$3645,2,0),""),"")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 t="s">
        <v>5034</v>
      </c>
      <c r="Y7" s="28">
        <v>5</v>
      </c>
      <c r="Z7" s="28"/>
      <c r="AA7" s="107" t="s">
        <v>306</v>
      </c>
      <c r="AB7" s="25" t="s">
        <v>5007</v>
      </c>
      <c r="AC7" s="27">
        <v>4</v>
      </c>
      <c r="AD7" s="28"/>
      <c r="AE7" s="292" t="s">
        <v>306</v>
      </c>
      <c r="AF7" s="288"/>
      <c r="AG7" s="285"/>
      <c r="AH7" s="285" t="str">
        <f>IFERROR(IF(AG7&lt;&gt;"",": "&amp;VLOOKUP(AG7,[2]mon!$A$1:$C$3645,2,0),""),"")</f>
        <v/>
      </c>
    </row>
    <row r="8" spans="1:36" ht="15.75" customHeight="1" x14ac:dyDescent="0.4">
      <c r="A8" s="104"/>
      <c r="B8" s="52"/>
      <c r="C8" s="784" t="s">
        <v>542</v>
      </c>
      <c r="D8" s="40" t="s">
        <v>5007</v>
      </c>
      <c r="E8" s="41">
        <v>3</v>
      </c>
      <c r="F8" s="42"/>
      <c r="G8" s="105" t="s">
        <v>306</v>
      </c>
      <c r="H8" s="40" t="s">
        <v>5007</v>
      </c>
      <c r="I8" s="42">
        <v>3</v>
      </c>
      <c r="J8" s="42"/>
      <c r="K8" s="105" t="s">
        <v>306</v>
      </c>
      <c r="L8" s="40" t="s">
        <v>5007</v>
      </c>
      <c r="M8" s="42">
        <v>4</v>
      </c>
      <c r="N8" s="42"/>
      <c r="O8" s="105" t="s">
        <v>306</v>
      </c>
      <c r="P8" s="40" t="s">
        <v>5007</v>
      </c>
      <c r="Q8" s="41">
        <v>3</v>
      </c>
      <c r="R8" s="42"/>
      <c r="S8" s="105" t="s">
        <v>306</v>
      </c>
      <c r="T8" s="40" t="s">
        <v>5007</v>
      </c>
      <c r="U8" s="42">
        <v>3</v>
      </c>
      <c r="V8" s="42"/>
      <c r="W8" s="105" t="s">
        <v>306</v>
      </c>
      <c r="X8" s="40" t="s">
        <v>4997</v>
      </c>
      <c r="Y8" s="43"/>
      <c r="Z8" s="43"/>
      <c r="AA8" s="106"/>
      <c r="AB8" s="40" t="s">
        <v>4997</v>
      </c>
      <c r="AC8" s="41"/>
      <c r="AD8" s="42"/>
      <c r="AE8" s="293"/>
      <c r="AF8" s="289"/>
      <c r="AG8" s="286"/>
      <c r="AH8" s="286" t="str">
        <f>IFERROR(IF(AG8&lt;&gt;"",": "&amp;VLOOKUP(AG8,[2]mon!$A$1:$C$3645,2,0),""),"")</f>
        <v/>
      </c>
    </row>
    <row r="9" spans="1:36" ht="15.75" customHeight="1" x14ac:dyDescent="0.4">
      <c r="A9" s="102">
        <v>2</v>
      </c>
      <c r="B9" s="51" t="s">
        <v>4674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3221</v>
      </c>
      <c r="AG9" s="284" t="s">
        <v>4250</v>
      </c>
      <c r="AH9" s="284" t="str">
        <f>IFERROR(IF(AG9&lt;&gt;"",": "&amp;VLOOKUP(AG9,[2]mon!$A$1:$C$36367,2,0),""),"")</f>
        <v>: Kế toán doanh nghiệp 3</v>
      </c>
    </row>
    <row r="10" spans="1:36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"&amp;VLOOKUP(AG10,[2]mon!$A$1:$C$36367,2,0),""),"")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3221</v>
      </c>
      <c r="E11" s="26">
        <v>4</v>
      </c>
      <c r="F11" s="26"/>
      <c r="G11" s="108" t="s">
        <v>292</v>
      </c>
      <c r="H11" s="25" t="s">
        <v>3221</v>
      </c>
      <c r="I11" s="27">
        <v>4</v>
      </c>
      <c r="J11" s="28"/>
      <c r="K11" s="107" t="s">
        <v>292</v>
      </c>
      <c r="L11" s="25" t="s">
        <v>3221</v>
      </c>
      <c r="M11" s="28">
        <v>4</v>
      </c>
      <c r="N11" s="28"/>
      <c r="O11" s="107" t="s">
        <v>292</v>
      </c>
      <c r="P11" s="25" t="s">
        <v>3221</v>
      </c>
      <c r="Q11" s="27">
        <v>4</v>
      </c>
      <c r="R11" s="28"/>
      <c r="S11" s="107" t="s">
        <v>292</v>
      </c>
      <c r="T11" s="25" t="s">
        <v>3221</v>
      </c>
      <c r="U11" s="28">
        <v>2</v>
      </c>
      <c r="V11" s="28"/>
      <c r="W11" s="107" t="s">
        <v>292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"&amp;VLOOKUP(AG11,[2]mon!$A$1:$C$36367,2,0),""),"")</f>
        <v/>
      </c>
    </row>
    <row r="12" spans="1:36" ht="15.75" customHeight="1" x14ac:dyDescent="0.4">
      <c r="A12" s="104"/>
      <c r="B12" s="52"/>
      <c r="C12" s="784" t="s">
        <v>542</v>
      </c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 t="s">
        <v>4997</v>
      </c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"&amp;VLOOKUP(AG12,[2]mon!$A$1:$C$36367,2,0),""),"")</f>
        <v/>
      </c>
    </row>
    <row r="13" spans="1:36" s="617" customFormat="1" ht="15.75" customHeight="1" x14ac:dyDescent="0.4">
      <c r="A13" s="102">
        <v>3</v>
      </c>
      <c r="B13" s="51" t="s">
        <v>4675</v>
      </c>
      <c r="C13" s="780" t="s">
        <v>0</v>
      </c>
      <c r="D13" s="15" t="s">
        <v>3221</v>
      </c>
      <c r="E13" s="16">
        <v>4</v>
      </c>
      <c r="F13" s="16"/>
      <c r="G13" s="112" t="s">
        <v>292</v>
      </c>
      <c r="H13" s="15" t="s">
        <v>3221</v>
      </c>
      <c r="I13" s="17">
        <v>4</v>
      </c>
      <c r="J13" s="18"/>
      <c r="K13" s="111" t="s">
        <v>292</v>
      </c>
      <c r="L13" s="18" t="s">
        <v>3221</v>
      </c>
      <c r="M13" s="18">
        <v>4</v>
      </c>
      <c r="N13" s="18"/>
      <c r="O13" s="111" t="s">
        <v>292</v>
      </c>
      <c r="P13" s="15" t="s">
        <v>3221</v>
      </c>
      <c r="Q13" s="17">
        <v>4</v>
      </c>
      <c r="R13" s="18"/>
      <c r="S13" s="111" t="s">
        <v>292</v>
      </c>
      <c r="T13" s="15" t="s">
        <v>3221</v>
      </c>
      <c r="U13" s="18">
        <v>4</v>
      </c>
      <c r="V13" s="18"/>
      <c r="W13" s="111" t="s">
        <v>292</v>
      </c>
      <c r="X13" s="15"/>
      <c r="Y13" s="18"/>
      <c r="Z13" s="18"/>
      <c r="AA13" s="111"/>
      <c r="AB13" s="15"/>
      <c r="AC13" s="17"/>
      <c r="AD13" s="18"/>
      <c r="AE13" s="290"/>
      <c r="AF13" s="287" t="s">
        <v>3221</v>
      </c>
      <c r="AG13" s="284" t="s">
        <v>4607</v>
      </c>
      <c r="AH13" s="284" t="str">
        <f>IFERROR(IF(AG13&lt;&gt;"",": "&amp;VLOOKUP(AG13,[2]mon!$A$1:$C$36367,2,0),""),"")</f>
        <v>:  Kế toán máy</v>
      </c>
    </row>
    <row r="14" spans="1:36" s="617" customFormat="1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 t="s">
        <v>4997</v>
      </c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"&amp;VLOOKUP(AG14,[2]mon!$A$1:$C$36367,2,0),""),"")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"&amp;VLOOKUP(AG15,[2]mon!$A$1:$C$36367,2,0),""),"")</f>
        <v/>
      </c>
    </row>
    <row r="16" spans="1:36" ht="15.75" customHeight="1" x14ac:dyDescent="0.4">
      <c r="A16" s="104"/>
      <c r="B16" s="52"/>
      <c r="C16" s="784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"&amp;VLOOKUP(AG16,[2]mon!$A$1:$C$36367,2,0),""),"")</f>
        <v/>
      </c>
    </row>
    <row r="17" spans="1:34" ht="15.75" customHeight="1" x14ac:dyDescent="0.4">
      <c r="A17" s="102">
        <v>4</v>
      </c>
      <c r="B17" s="51" t="s">
        <v>4676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3584</v>
      </c>
      <c r="AG17" s="284" t="s">
        <v>4542</v>
      </c>
      <c r="AH17" s="284" t="str">
        <f>IFERROR(IF(AG17&lt;&gt;"",": "&amp;VLOOKUP(AG17,[2]mon!$A$1:$C$36367,2,0),""),"")</f>
        <v>: Kế toán thuế</v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"&amp;VLOOKUP(AG18,[2]mon!$A$1:$C$36367,2,0),""),"")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3584</v>
      </c>
      <c r="E19" s="26">
        <v>4</v>
      </c>
      <c r="F19" s="26"/>
      <c r="G19" s="108" t="s">
        <v>306</v>
      </c>
      <c r="H19" s="25" t="s">
        <v>3584</v>
      </c>
      <c r="I19" s="27">
        <v>4</v>
      </c>
      <c r="J19" s="28"/>
      <c r="K19" s="107" t="s">
        <v>306</v>
      </c>
      <c r="L19" s="25" t="s">
        <v>3584</v>
      </c>
      <c r="M19" s="28">
        <v>4</v>
      </c>
      <c r="N19" s="28"/>
      <c r="O19" s="107" t="s">
        <v>306</v>
      </c>
      <c r="P19" s="25" t="s">
        <v>3584</v>
      </c>
      <c r="Q19" s="27">
        <v>4</v>
      </c>
      <c r="R19" s="28"/>
      <c r="S19" s="107" t="s">
        <v>306</v>
      </c>
      <c r="T19" s="25" t="s">
        <v>3584</v>
      </c>
      <c r="U19" s="28">
        <v>4</v>
      </c>
      <c r="V19" s="28"/>
      <c r="W19" s="107" t="s">
        <v>306</v>
      </c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"&amp;VLOOKUP(AG19,[2]mon!$A$1:$C$36367,2,0),""),"")</f>
        <v/>
      </c>
    </row>
    <row r="20" spans="1:34" ht="15.75" customHeight="1" x14ac:dyDescent="0.4">
      <c r="A20" s="104"/>
      <c r="B20" s="52"/>
      <c r="C20" s="784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 t="s">
        <v>4997</v>
      </c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"&amp;VLOOKUP(AG20,[2]mon!$A$1:$C$36367,2,0),""),"")</f>
        <v/>
      </c>
    </row>
    <row r="21" spans="1:34" s="732" customFormat="1" ht="15.75" customHeight="1" x14ac:dyDescent="0.2">
      <c r="A21" s="102">
        <v>5</v>
      </c>
      <c r="B21" s="51" t="s">
        <v>5035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 t="s">
        <v>3588</v>
      </c>
      <c r="Y21" s="18">
        <v>4</v>
      </c>
      <c r="Z21" s="18"/>
      <c r="AA21" s="111" t="s">
        <v>292</v>
      </c>
      <c r="AB21" s="15" t="s">
        <v>3588</v>
      </c>
      <c r="AC21" s="17">
        <v>2</v>
      </c>
      <c r="AD21" s="18"/>
      <c r="AE21" s="290" t="s">
        <v>292</v>
      </c>
      <c r="AF21" s="287" t="s">
        <v>3588</v>
      </c>
      <c r="AG21" s="284" t="s">
        <v>4188</v>
      </c>
      <c r="AH21" s="284" t="str">
        <f>IFERROR(IF(AG21&lt;&gt;"",": "&amp;VLOOKUP(AG21,[2]mon!$A$1:$C$36367,2,0),""),"")</f>
        <v>: Kế toán doanh nghiệp 1</v>
      </c>
    </row>
    <row r="22" spans="1:34" s="732" customFormat="1" ht="15.75" customHeight="1" x14ac:dyDescent="0.2">
      <c r="A22" s="104"/>
      <c r="B22" s="52" t="s">
        <v>3722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"&amp;VLOOKUP(AG22,[2]mon!$A$1:$C$36367,2,0),""),"")</f>
        <v/>
      </c>
    </row>
    <row r="23" spans="1:34" s="732" customFormat="1" ht="15.75" customHeight="1" x14ac:dyDescent="0.2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 t="s">
        <v>3588</v>
      </c>
      <c r="Y23" s="28">
        <v>4</v>
      </c>
      <c r="Z23" s="28"/>
      <c r="AA23" s="107" t="s">
        <v>292</v>
      </c>
      <c r="AB23" s="25" t="s">
        <v>3588</v>
      </c>
      <c r="AC23" s="27">
        <v>2</v>
      </c>
      <c r="AD23" s="28"/>
      <c r="AE23" s="292" t="s">
        <v>292</v>
      </c>
      <c r="AF23" s="288"/>
      <c r="AG23" s="285"/>
      <c r="AH23" s="285" t="str">
        <f>IFERROR(IF(AG23&lt;&gt;"",": "&amp;VLOOKUP(AG23,[2]mon!$A$1:$C$36367,2,0),""),"")</f>
        <v/>
      </c>
    </row>
    <row r="24" spans="1:34" s="732" customFormat="1" ht="15.75" customHeight="1" x14ac:dyDescent="0.2">
      <c r="A24" s="104"/>
      <c r="B24" s="52"/>
      <c r="C24" s="784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 t="s">
        <v>4997</v>
      </c>
      <c r="AC24" s="41"/>
      <c r="AD24" s="42"/>
      <c r="AE24" s="293"/>
      <c r="AF24" s="289"/>
      <c r="AG24" s="286"/>
      <c r="AH24" s="286" t="str">
        <f>IFERROR(IF(AG24&lt;&gt;"",": "&amp;VLOOKUP(AG24,[2]mon!$A$1:$C$36367,2,0),""),"")</f>
        <v/>
      </c>
    </row>
    <row r="25" spans="1:34" s="733" customFormat="1" ht="15.75" customHeight="1" x14ac:dyDescent="0.2">
      <c r="A25" s="102">
        <v>6</v>
      </c>
      <c r="B25" s="51" t="s">
        <v>5036</v>
      </c>
      <c r="C25" s="780" t="s">
        <v>0</v>
      </c>
      <c r="D25" s="15" t="s">
        <v>3229</v>
      </c>
      <c r="E25" s="16">
        <v>5</v>
      </c>
      <c r="F25" s="16"/>
      <c r="G25" s="112" t="s">
        <v>591</v>
      </c>
      <c r="H25" s="15" t="s">
        <v>3229</v>
      </c>
      <c r="I25" s="17">
        <v>5</v>
      </c>
      <c r="J25" s="18"/>
      <c r="K25" s="111" t="s">
        <v>591</v>
      </c>
      <c r="L25" s="18" t="s">
        <v>3229</v>
      </c>
      <c r="M25" s="18">
        <v>5</v>
      </c>
      <c r="N25" s="18"/>
      <c r="O25" s="111" t="s">
        <v>591</v>
      </c>
      <c r="P25" s="15" t="s">
        <v>3229</v>
      </c>
      <c r="Q25" s="17">
        <v>5</v>
      </c>
      <c r="R25" s="18"/>
      <c r="S25" s="111" t="s">
        <v>591</v>
      </c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3229</v>
      </c>
      <c r="AG25" s="284" t="s">
        <v>4873</v>
      </c>
      <c r="AH25" s="284" t="str">
        <f>IFERROR(IF(AG25&lt;&gt;"",": "&amp;VLOOKUP(AG25,[2]mon!$A$1:$C$36367,2,0),""),"")</f>
        <v>: Thị trường chứng khoán</v>
      </c>
    </row>
    <row r="26" spans="1:34" s="733" customFormat="1" ht="15.75" customHeight="1" x14ac:dyDescent="0.2">
      <c r="A26" s="104"/>
      <c r="B26" s="52" t="s">
        <v>3722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 t="s">
        <v>4997</v>
      </c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"&amp;VLOOKUP(AG26,[2]mon!$A$1:$C$36367,2,0),""),"")</f>
        <v/>
      </c>
    </row>
    <row r="27" spans="1:34" s="733" customFormat="1" ht="15.75" customHeight="1" x14ac:dyDescent="0.2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"&amp;VLOOKUP(AG27,[2]mon!$A$1:$C$36367,2,0),""),"")</f>
        <v/>
      </c>
    </row>
    <row r="28" spans="1:34" s="733" customFormat="1" ht="15.75" customHeight="1" x14ac:dyDescent="0.2">
      <c r="A28" s="104"/>
      <c r="B28" s="52"/>
      <c r="C28" s="784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"&amp;VLOOKUP(AG28,[2]mon!$A$1:$C$36367,2,0),""),"")</f>
        <v/>
      </c>
    </row>
    <row r="29" spans="1:34" s="733" customFormat="1" ht="15.75" customHeight="1" x14ac:dyDescent="0.2">
      <c r="A29" s="102">
        <v>7</v>
      </c>
      <c r="B29" s="51" t="s">
        <v>5037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3218</v>
      </c>
      <c r="AG29" s="284" t="s">
        <v>4886</v>
      </c>
      <c r="AH29" s="284" t="str">
        <f>IFERROR(IF(AG29&lt;&gt;"",": "&amp;VLOOKUP(AG29,[2]mon!$A$1:$C$36367,2,0),""),"")</f>
        <v>:  Tin học ứng dụng kế toán 1</v>
      </c>
    </row>
    <row r="30" spans="1:34" s="733" customFormat="1" ht="15.75" customHeight="1" x14ac:dyDescent="0.2">
      <c r="A30" s="104"/>
      <c r="B30" s="52" t="s">
        <v>3722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"&amp;VLOOKUP(AG30,[2]mon!$A$1:$C$36367,2,0),""),"")</f>
        <v/>
      </c>
    </row>
    <row r="31" spans="1:34" s="733" customFormat="1" ht="15.75" customHeight="1" x14ac:dyDescent="0.2">
      <c r="A31" s="104"/>
      <c r="B31" s="52"/>
      <c r="C31" s="784" t="s">
        <v>1</v>
      </c>
      <c r="D31" s="25" t="s">
        <v>3218</v>
      </c>
      <c r="E31" s="26">
        <v>3</v>
      </c>
      <c r="F31" s="26"/>
      <c r="G31" s="108" t="s">
        <v>591</v>
      </c>
      <c r="H31" s="25" t="s">
        <v>3218</v>
      </c>
      <c r="I31" s="27">
        <v>3</v>
      </c>
      <c r="J31" s="28"/>
      <c r="K31" s="107" t="s">
        <v>591</v>
      </c>
      <c r="L31" s="25" t="s">
        <v>3218</v>
      </c>
      <c r="M31" s="28">
        <v>2</v>
      </c>
      <c r="N31" s="28"/>
      <c r="O31" s="107" t="s">
        <v>591</v>
      </c>
      <c r="P31" s="30" t="s">
        <v>3218</v>
      </c>
      <c r="Q31" s="31">
        <v>2</v>
      </c>
      <c r="R31" s="28"/>
      <c r="S31" s="107" t="s">
        <v>591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"&amp;VLOOKUP(AG31,[2]mon!$A$1:$C$36367,2,0),""),"")</f>
        <v/>
      </c>
    </row>
    <row r="32" spans="1:34" s="733" customFormat="1" ht="15.75" customHeight="1" x14ac:dyDescent="0.2">
      <c r="A32" s="104"/>
      <c r="B32" s="52"/>
      <c r="C32" s="784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 t="s">
        <v>4997</v>
      </c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"&amp;VLOOKUP(AG32,[2]mon!$A$1:$C$36367,2,0),""),"")</f>
        <v/>
      </c>
    </row>
    <row r="33" spans="1:34" s="733" customFormat="1" ht="15.75" customHeight="1" x14ac:dyDescent="0.2">
      <c r="A33" s="102">
        <v>8</v>
      </c>
      <c r="B33" s="51" t="s">
        <v>4959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3557</v>
      </c>
      <c r="Y33" s="18">
        <v>5</v>
      </c>
      <c r="Z33" s="18"/>
      <c r="AA33" s="111" t="s">
        <v>591</v>
      </c>
      <c r="AB33" s="15" t="s">
        <v>3557</v>
      </c>
      <c r="AC33" s="17">
        <v>5</v>
      </c>
      <c r="AD33" s="18"/>
      <c r="AE33" s="290" t="s">
        <v>591</v>
      </c>
      <c r="AF33" s="287" t="s">
        <v>3557</v>
      </c>
      <c r="AG33" s="284" t="s">
        <v>4866</v>
      </c>
      <c r="AH33" s="284" t="str">
        <f>IFERROR(IF(AG33&lt;&gt;"",": "&amp;VLOOKUP(AG33,[2]mon!$A$1:$C$36367,2,0),""),"")</f>
        <v>: Quản trị văn phòng</v>
      </c>
    </row>
    <row r="34" spans="1:34" s="733" customFormat="1" ht="15.75" customHeight="1" x14ac:dyDescent="0.2">
      <c r="A34" s="104"/>
      <c r="B34" s="52" t="s">
        <v>3722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"&amp;VLOOKUP(AG34,[2]mon!$A$1:$C$36367,2,0),""),"")</f>
        <v/>
      </c>
    </row>
    <row r="35" spans="1:34" s="733" customFormat="1" ht="15.75" customHeight="1" x14ac:dyDescent="0.2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 t="s">
        <v>3557</v>
      </c>
      <c r="Y35" s="28">
        <v>5</v>
      </c>
      <c r="Z35" s="28"/>
      <c r="AA35" s="107" t="s">
        <v>591</v>
      </c>
      <c r="AB35" s="25" t="s">
        <v>3557</v>
      </c>
      <c r="AC35" s="27">
        <v>4</v>
      </c>
      <c r="AD35" s="28"/>
      <c r="AE35" s="292" t="s">
        <v>591</v>
      </c>
      <c r="AF35" s="288"/>
      <c r="AG35" s="285"/>
      <c r="AH35" s="285" t="str">
        <f>IFERROR(IF(AG35&lt;&gt;"",": "&amp;VLOOKUP(AG35,[2]mon!$A$1:$C$36367,2,0),""),"")</f>
        <v/>
      </c>
    </row>
    <row r="36" spans="1:34" s="733" customFormat="1" ht="15.75" customHeight="1" x14ac:dyDescent="0.2">
      <c r="A36" s="103"/>
      <c r="B36" s="52"/>
      <c r="C36" s="785" t="s">
        <v>542</v>
      </c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 t="s">
        <v>4997</v>
      </c>
      <c r="AC36" s="27"/>
      <c r="AD36" s="28"/>
      <c r="AE36" s="292"/>
      <c r="AF36" s="289"/>
      <c r="AG36" s="286"/>
      <c r="AH36" s="286" t="str">
        <f>IFERROR(IF(AG36&lt;&gt;"",": "&amp;VLOOKUP(AG36,[2]mon!$A$1:$C$36367,2,0),""),"")</f>
        <v/>
      </c>
    </row>
    <row r="37" spans="1:34" s="733" customFormat="1" ht="15.75" customHeight="1" x14ac:dyDescent="0.2">
      <c r="A37" s="102">
        <v>9</v>
      </c>
      <c r="B37" s="51" t="s">
        <v>5038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3230</v>
      </c>
      <c r="Y37" s="18">
        <v>4</v>
      </c>
      <c r="Z37" s="18"/>
      <c r="AA37" s="111" t="s">
        <v>312</v>
      </c>
      <c r="AB37" s="15"/>
      <c r="AC37" s="18"/>
      <c r="AD37" s="18"/>
      <c r="AE37" s="290"/>
      <c r="AF37" s="287" t="s">
        <v>3230</v>
      </c>
      <c r="AG37" s="284" t="s">
        <v>4532</v>
      </c>
      <c r="AH37" s="284" t="str">
        <f>IFERROR(IF(AG37&lt;&gt;"",": "&amp;VLOOKUP(AG37,[2]mon!$A$1:$C$136367,2,0),""),"")</f>
        <v>: Tài chính doanh nghiệp</v>
      </c>
    </row>
    <row r="38" spans="1:34" s="733" customFormat="1" ht="15.75" customHeight="1" x14ac:dyDescent="0.2">
      <c r="A38" s="104"/>
      <c r="B38" s="52" t="s">
        <v>828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"&amp;VLOOKUP(AG38,[2]mon!$A$1:$C$136367,2,0),""),"")</f>
        <v/>
      </c>
    </row>
    <row r="39" spans="1:34" s="733" customFormat="1" ht="15.75" customHeight="1" x14ac:dyDescent="0.2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3230</v>
      </c>
      <c r="U39" s="28">
        <v>4</v>
      </c>
      <c r="V39" s="28"/>
      <c r="W39" s="107" t="s">
        <v>312</v>
      </c>
      <c r="X39" s="25" t="s">
        <v>3230</v>
      </c>
      <c r="Y39" s="28">
        <v>4</v>
      </c>
      <c r="Z39" s="28"/>
      <c r="AA39" s="107" t="s">
        <v>312</v>
      </c>
      <c r="AB39" s="25"/>
      <c r="AC39" s="27"/>
      <c r="AD39" s="28"/>
      <c r="AE39" s="292"/>
      <c r="AF39" s="288"/>
      <c r="AG39" s="285"/>
      <c r="AH39" s="285" t="str">
        <f>IFERROR(IF(AG39&lt;&gt;"",": "&amp;VLOOKUP(AG39,[2]mon!$A$1:$C$136367,2,0),""),"")</f>
        <v/>
      </c>
    </row>
    <row r="40" spans="1:34" s="733" customFormat="1" ht="15.75" customHeight="1" x14ac:dyDescent="0.2">
      <c r="A40" s="104"/>
      <c r="B40" s="52"/>
      <c r="C40" s="784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"&amp;VLOOKUP(AG40,[2]mon!$A$1:$C$136367,2,0),""),"")</f>
        <v/>
      </c>
    </row>
    <row r="41" spans="1:34" s="733" customFormat="1" ht="15.75" customHeight="1" x14ac:dyDescent="0.2">
      <c r="A41" s="102">
        <v>10</v>
      </c>
      <c r="B41" s="51" t="s">
        <v>5039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3218</v>
      </c>
      <c r="Y41" s="18">
        <v>4</v>
      </c>
      <c r="Z41" s="18"/>
      <c r="AA41" s="111" t="s">
        <v>315</v>
      </c>
      <c r="AB41" s="15"/>
      <c r="AC41" s="18"/>
      <c r="AD41" s="18"/>
      <c r="AE41" s="290"/>
      <c r="AF41" s="287" t="s">
        <v>3218</v>
      </c>
      <c r="AG41" s="284" t="s">
        <v>4605</v>
      </c>
      <c r="AH41" s="284" t="str">
        <f>IFERROR(IF(AG41&lt;&gt;"",": "&amp;VLOOKUP(AG41,[2]mon!$A$1:$C$136367,2,0),""),"")</f>
        <v>:  Tin học ứng dụng kế toán 1</v>
      </c>
    </row>
    <row r="42" spans="1:34" s="733" customFormat="1" ht="15.75" customHeight="1" x14ac:dyDescent="0.2">
      <c r="A42" s="104"/>
      <c r="B42" s="52" t="s">
        <v>831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"&amp;VLOOKUP(AG42,[2]mon!$A$1:$C$136367,2,0),""),"")</f>
        <v/>
      </c>
    </row>
    <row r="43" spans="1:34" s="733" customFormat="1" ht="15.75" customHeight="1" x14ac:dyDescent="0.2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 t="s">
        <v>3218</v>
      </c>
      <c r="Y43" s="28">
        <v>4</v>
      </c>
      <c r="Z43" s="28"/>
      <c r="AA43" s="107" t="s">
        <v>315</v>
      </c>
      <c r="AB43" s="25"/>
      <c r="AC43" s="27"/>
      <c r="AD43" s="28"/>
      <c r="AE43" s="292"/>
      <c r="AF43" s="288"/>
      <c r="AG43" s="285"/>
      <c r="AH43" s="285" t="str">
        <f>IFERROR(IF(AG43&lt;&gt;"",": "&amp;VLOOKUP(AG43,[2]mon!$A$1:$C$136367,2,0),""),"")</f>
        <v/>
      </c>
    </row>
    <row r="44" spans="1:34" s="733" customFormat="1" ht="15.75" customHeight="1" x14ac:dyDescent="0.2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"&amp;VLOOKUP(AG44,[2]mon!$A$1:$C$136367,2,0),""),"")</f>
        <v/>
      </c>
    </row>
    <row r="45" spans="1:34" ht="15.75" customHeight="1" x14ac:dyDescent="0.4">
      <c r="A45" s="487"/>
      <c r="B45" s="487"/>
      <c r="C45" s="487"/>
      <c r="D45" s="487" t="s">
        <v>292</v>
      </c>
      <c r="E45" s="487" t="s">
        <v>191</v>
      </c>
      <c r="F45" s="487"/>
      <c r="G45" s="487"/>
      <c r="H45" s="487" t="s">
        <v>306</v>
      </c>
      <c r="I45" s="487" t="s">
        <v>305</v>
      </c>
      <c r="J45" s="487"/>
      <c r="K45" s="487"/>
      <c r="L45" s="487" t="s">
        <v>312</v>
      </c>
      <c r="M45" s="487" t="s">
        <v>2276</v>
      </c>
      <c r="N45" s="487"/>
      <c r="O45" s="487"/>
      <c r="P45" s="487" t="s">
        <v>315</v>
      </c>
      <c r="Q45" s="487" t="s">
        <v>2277</v>
      </c>
      <c r="R45" s="487"/>
      <c r="S45" s="487"/>
      <c r="T45" s="487" t="s">
        <v>591</v>
      </c>
      <c r="U45" s="487" t="s">
        <v>589</v>
      </c>
      <c r="V45" s="487"/>
      <c r="W45" s="487"/>
      <c r="X45" s="487" t="s">
        <v>591</v>
      </c>
      <c r="Y45" s="487" t="s">
        <v>589</v>
      </c>
      <c r="Z45" s="487"/>
      <c r="AA45" s="487"/>
      <c r="AB45" s="487"/>
      <c r="AC45" s="487"/>
      <c r="AD45" s="487"/>
      <c r="AE45" s="487"/>
    </row>
    <row r="46" spans="1:34" ht="15.75" customHeight="1" x14ac:dyDescent="0.4">
      <c r="A46" s="487"/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ht="15.75" customHeight="1" x14ac:dyDescent="0.4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ht="15.75" customHeight="1" x14ac:dyDescent="0.4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ht="15.75" customHeight="1" x14ac:dyDescent="0.4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5" customWidth="1"/>
    <col min="19" max="19" width="5" style="1" customWidth="1"/>
    <col min="20" max="20" width="7.1796875" style="1" customWidth="1"/>
    <col min="21" max="21" width="3.453125" style="1" customWidth="1"/>
    <col min="22" max="22" width="5" style="115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390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COUNT(A5:A243)*4+4</f>
        <v>12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3594</v>
      </c>
      <c r="C5" s="780" t="s">
        <v>0</v>
      </c>
      <c r="D5" s="15" t="s">
        <v>5050</v>
      </c>
      <c r="E5" s="16"/>
      <c r="F5" s="16"/>
      <c r="G5" s="112"/>
      <c r="H5" s="15" t="s">
        <v>5050</v>
      </c>
      <c r="I5" s="17"/>
      <c r="J5" s="18"/>
      <c r="K5" s="111"/>
      <c r="L5" s="15" t="s">
        <v>5050</v>
      </c>
      <c r="M5" s="18"/>
      <c r="N5" s="18"/>
      <c r="O5" s="111"/>
      <c r="P5" s="34" t="s">
        <v>5050</v>
      </c>
      <c r="Q5" s="35"/>
      <c r="R5" s="36"/>
      <c r="S5" s="111"/>
      <c r="T5" s="15" t="s">
        <v>5050</v>
      </c>
      <c r="U5" s="18"/>
      <c r="V5" s="18"/>
      <c r="W5" s="111"/>
      <c r="X5" s="18" t="s">
        <v>5050</v>
      </c>
      <c r="Y5" s="18"/>
      <c r="Z5" s="18"/>
      <c r="AA5" s="111"/>
      <c r="AB5" s="15" t="s">
        <v>5050</v>
      </c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8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8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4679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3200</v>
      </c>
      <c r="Y9" s="18">
        <v>5</v>
      </c>
      <c r="Z9" s="455" t="s">
        <v>3596</v>
      </c>
      <c r="AA9" s="111" t="s">
        <v>267</v>
      </c>
      <c r="AB9" s="15"/>
      <c r="AC9" s="17"/>
      <c r="AD9" s="18"/>
      <c r="AE9" s="290"/>
      <c r="AF9" s="287" t="s">
        <v>3200</v>
      </c>
      <c r="AG9" s="284" t="s">
        <v>4642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3217</v>
      </c>
      <c r="AG10" s="285" t="s">
        <v>4649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 t="s">
        <v>3200</v>
      </c>
      <c r="E11" s="26">
        <v>4</v>
      </c>
      <c r="F11" s="483" t="s">
        <v>3596</v>
      </c>
      <c r="G11" s="108" t="s">
        <v>267</v>
      </c>
      <c r="H11" s="25" t="s">
        <v>3217</v>
      </c>
      <c r="I11" s="27">
        <v>4</v>
      </c>
      <c r="J11" s="28" t="s">
        <v>566</v>
      </c>
      <c r="K11" s="107" t="s">
        <v>270</v>
      </c>
      <c r="L11" s="25" t="s">
        <v>3217</v>
      </c>
      <c r="M11" s="28">
        <v>4</v>
      </c>
      <c r="N11" s="28" t="s">
        <v>566</v>
      </c>
      <c r="O11" s="107" t="s">
        <v>270</v>
      </c>
      <c r="P11" s="25" t="s">
        <v>3217</v>
      </c>
      <c r="Q11" s="27">
        <v>4</v>
      </c>
      <c r="R11" s="28" t="s">
        <v>566</v>
      </c>
      <c r="S11" s="107" t="s">
        <v>270</v>
      </c>
      <c r="T11" s="25" t="s">
        <v>3217</v>
      </c>
      <c r="U11" s="28">
        <v>4</v>
      </c>
      <c r="V11" s="28" t="s">
        <v>566</v>
      </c>
      <c r="W11" s="107" t="s">
        <v>270</v>
      </c>
      <c r="X11" s="25" t="s">
        <v>3200</v>
      </c>
      <c r="Y11" s="28">
        <v>5</v>
      </c>
      <c r="Z11" s="454" t="s">
        <v>3596</v>
      </c>
      <c r="AA11" s="107" t="s">
        <v>267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 t="s">
        <v>5051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485"/>
      <c r="B13" s="486"/>
      <c r="C13" s="765"/>
      <c r="D13" s="485" t="s">
        <v>267</v>
      </c>
      <c r="E13" s="485" t="s">
        <v>132</v>
      </c>
      <c r="F13" s="485"/>
      <c r="G13" s="485"/>
      <c r="H13" s="485" t="s">
        <v>270</v>
      </c>
      <c r="I13" s="485" t="s">
        <v>2273</v>
      </c>
      <c r="J13" s="485"/>
      <c r="K13" s="485"/>
      <c r="L13" s="485" t="s">
        <v>270</v>
      </c>
      <c r="M13" s="485" t="s">
        <v>2273</v>
      </c>
      <c r="N13" s="485"/>
      <c r="O13" s="485"/>
      <c r="P13" s="485" t="s">
        <v>270</v>
      </c>
      <c r="Q13" s="485" t="s">
        <v>2273</v>
      </c>
      <c r="R13" s="485"/>
      <c r="S13" s="485"/>
      <c r="T13" s="485" t="s">
        <v>270</v>
      </c>
      <c r="U13" s="485" t="s">
        <v>2273</v>
      </c>
      <c r="V13" s="485"/>
      <c r="W13" s="485"/>
      <c r="X13" s="485" t="s">
        <v>267</v>
      </c>
      <c r="Y13" s="485" t="s">
        <v>132</v>
      </c>
      <c r="Z13" s="485"/>
      <c r="AA13" s="485"/>
      <c r="AB13" s="485"/>
      <c r="AC13" s="485"/>
      <c r="AD13" s="485"/>
      <c r="AE13" s="485"/>
      <c r="AF13" s="281"/>
      <c r="AG13" s="283"/>
      <c r="AH13" s="283"/>
    </row>
    <row r="14" spans="1:36" ht="15.75" customHeight="1" x14ac:dyDescent="0.4">
      <c r="A14" s="485"/>
      <c r="B14" s="486"/>
      <c r="C14" s="839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281"/>
      <c r="AG14" s="283"/>
      <c r="AH14" s="283"/>
    </row>
    <row r="15" spans="1:36" ht="15.75" customHeight="1" x14ac:dyDescent="0.4">
      <c r="A15" s="485"/>
      <c r="B15" s="486"/>
      <c r="C15" s="839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95"/>
      <c r="Z15" s="495"/>
      <c r="AA15" s="495"/>
      <c r="AB15" s="485"/>
      <c r="AC15" s="485"/>
      <c r="AD15" s="485"/>
      <c r="AE15" s="485"/>
      <c r="AF15" s="281"/>
      <c r="AG15" s="283"/>
      <c r="AH15" s="283"/>
    </row>
    <row r="16" spans="1:36" ht="15.75" customHeight="1" x14ac:dyDescent="0.4">
      <c r="A16" s="485"/>
      <c r="B16" s="486"/>
      <c r="C16" s="839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281"/>
      <c r="AG16" s="283"/>
      <c r="AH16" s="283"/>
    </row>
    <row r="17" spans="1:34" ht="15.75" customHeight="1" x14ac:dyDescent="0.4">
      <c r="A17" s="485"/>
      <c r="B17" s="486"/>
      <c r="C17" s="839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281"/>
      <c r="AG17" s="283"/>
      <c r="AH17" s="283"/>
    </row>
    <row r="18" spans="1:34" ht="15.75" customHeight="1" x14ac:dyDescent="0.4">
      <c r="A18" s="28"/>
      <c r="B18" s="74"/>
      <c r="C18" s="835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1"/>
      <c r="AG18" s="283"/>
      <c r="AH18" s="283"/>
    </row>
    <row r="19" spans="1:34" ht="15.75" customHeight="1" x14ac:dyDescent="0.4">
      <c r="A19" s="28"/>
      <c r="B19" s="74"/>
      <c r="C19" s="835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1"/>
      <c r="AG19" s="283"/>
      <c r="AH19" s="283"/>
    </row>
    <row r="20" spans="1:34" ht="15.75" customHeight="1" x14ac:dyDescent="0.4">
      <c r="A20" s="28"/>
      <c r="B20" s="74"/>
      <c r="C20" s="835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1"/>
      <c r="AG20" s="283"/>
      <c r="AH20" s="283"/>
    </row>
    <row r="21" spans="1:34" ht="15.75" customHeight="1" x14ac:dyDescent="0.4">
      <c r="A21" s="28"/>
      <c r="B21" s="74"/>
      <c r="C21" s="835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1"/>
      <c r="AG21" s="283"/>
      <c r="AH21" s="283"/>
    </row>
    <row r="22" spans="1:34" ht="15.75" customHeight="1" x14ac:dyDescent="0.4">
      <c r="A22" s="28"/>
      <c r="B22" s="74"/>
      <c r="C22" s="835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1"/>
      <c r="AG22" s="283"/>
      <c r="AH22" s="283"/>
    </row>
    <row r="23" spans="1:34" ht="15.75" customHeight="1" x14ac:dyDescent="0.4">
      <c r="A23" s="28"/>
      <c r="B23" s="74"/>
      <c r="C23" s="835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1"/>
      <c r="AG23" s="283"/>
      <c r="AH23" s="283"/>
    </row>
    <row r="24" spans="1:34" ht="15.75" customHeight="1" x14ac:dyDescent="0.4">
      <c r="A24" s="28"/>
      <c r="B24" s="74"/>
      <c r="C24" s="835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1"/>
      <c r="AG24" s="283"/>
      <c r="AH24" s="283"/>
    </row>
    <row r="25" spans="1:34" ht="15.75" customHeight="1" x14ac:dyDescent="0.4">
      <c r="A25" s="28"/>
      <c r="B25" s="74"/>
      <c r="C25" s="835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1"/>
      <c r="AG25" s="283"/>
      <c r="AH25" s="283"/>
    </row>
    <row r="26" spans="1:34" ht="15.75" customHeight="1" x14ac:dyDescent="0.4">
      <c r="A26" s="28"/>
      <c r="B26" s="74"/>
      <c r="C26" s="835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1"/>
      <c r="AG26" s="283"/>
      <c r="AH26" s="283"/>
    </row>
    <row r="27" spans="1:34" ht="15.75" customHeight="1" x14ac:dyDescent="0.4">
      <c r="A27" s="28"/>
      <c r="B27" s="74"/>
      <c r="C27" s="835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1"/>
      <c r="AG27" s="283"/>
      <c r="AH27" s="283"/>
    </row>
    <row r="28" spans="1:34" ht="15.75" customHeight="1" x14ac:dyDescent="0.4">
      <c r="A28" s="28"/>
      <c r="B28" s="74"/>
      <c r="C28" s="835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1"/>
      <c r="AG28" s="283"/>
      <c r="AH28" s="283"/>
    </row>
    <row r="29" spans="1:34" ht="15.75" customHeight="1" x14ac:dyDescent="0.4">
      <c r="A29" s="28"/>
      <c r="B29" s="74"/>
      <c r="C29" s="835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1"/>
      <c r="AG29" s="283"/>
      <c r="AH29" s="283"/>
    </row>
    <row r="30" spans="1:34" ht="15.75" customHeight="1" x14ac:dyDescent="0.4">
      <c r="A30" s="28"/>
      <c r="B30" s="74"/>
      <c r="C30" s="835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98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1"/>
      <c r="AG30" s="283"/>
      <c r="AH30" s="283"/>
    </row>
    <row r="31" spans="1:34" ht="15.75" customHeight="1" x14ac:dyDescent="0.4">
      <c r="A31" s="28"/>
      <c r="B31" s="74"/>
      <c r="C31" s="835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298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4">
      <c r="A32" s="28"/>
      <c r="B32" s="74"/>
      <c r="C32" s="835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298"/>
      <c r="Q32" s="31"/>
      <c r="R32" s="232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4">
      <c r="A33" s="28"/>
      <c r="B33" s="74"/>
      <c r="C33" s="835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298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1"/>
      <c r="AG33" s="283"/>
      <c r="AH33" s="283"/>
    </row>
    <row r="34" spans="1:34" ht="15.75" customHeight="1" x14ac:dyDescent="0.4">
      <c r="A34" s="28"/>
      <c r="B34" s="74"/>
      <c r="C34" s="835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1"/>
      <c r="AG34" s="283"/>
      <c r="AH34" s="283"/>
    </row>
    <row r="35" spans="1:34" ht="15.75" customHeight="1" x14ac:dyDescent="0.4">
      <c r="A35" s="28"/>
      <c r="B35" s="74"/>
      <c r="C35" s="835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4">
      <c r="A36" s="28"/>
      <c r="B36" s="74"/>
      <c r="C36" s="835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298"/>
      <c r="Q36" s="31"/>
      <c r="R36" s="232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4">
      <c r="A37" s="28"/>
      <c r="B37" s="74"/>
      <c r="C37" s="835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298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4">
      <c r="A38" s="28"/>
      <c r="B38" s="74"/>
      <c r="C38" s="835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1"/>
      <c r="AG38" s="283"/>
      <c r="AH38" s="283"/>
    </row>
    <row r="39" spans="1:34" ht="15.75" customHeight="1" x14ac:dyDescent="0.4">
      <c r="A39" s="28"/>
      <c r="B39" s="74"/>
      <c r="C39" s="835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4">
      <c r="A40" s="28"/>
      <c r="B40" s="74"/>
      <c r="C40" s="835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98"/>
      <c r="Q40" s="31"/>
      <c r="R40" s="23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1"/>
      <c r="AG40" s="283"/>
      <c r="AH40" s="283"/>
    </row>
    <row r="41" spans="1:34" ht="15.75" customHeight="1" x14ac:dyDescent="0.4">
      <c r="A41" s="28"/>
      <c r="B41" s="74"/>
      <c r="C41" s="835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98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1"/>
      <c r="AG41" s="283"/>
      <c r="AH41" s="283"/>
    </row>
    <row r="42" spans="1:34" ht="15.75" customHeight="1" x14ac:dyDescent="0.4">
      <c r="A42" s="28"/>
      <c r="B42" s="74"/>
      <c r="C42" s="835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1"/>
      <c r="AG42" s="283"/>
      <c r="AH42" s="283"/>
    </row>
    <row r="43" spans="1:34" ht="15.75" customHeight="1" x14ac:dyDescent="0.4">
      <c r="A43" s="28"/>
      <c r="B43" s="74"/>
      <c r="C43" s="835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4">
      <c r="A44" s="28"/>
      <c r="B44" s="74"/>
      <c r="C44" s="835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1"/>
      <c r="AG44" s="283"/>
      <c r="AH44" s="283"/>
    </row>
    <row r="45" spans="1:34" ht="15.75" customHeight="1" x14ac:dyDescent="0.4">
      <c r="A45" s="28"/>
      <c r="B45" s="74"/>
      <c r="C45" s="835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1"/>
      <c r="AG45" s="283"/>
      <c r="AH45" s="283"/>
    </row>
    <row r="46" spans="1:34" ht="15.75" customHeight="1" x14ac:dyDescent="0.4">
      <c r="A46" s="28"/>
      <c r="B46" s="74"/>
      <c r="C46" s="835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4">
      <c r="A47" s="28"/>
      <c r="B47" s="74"/>
      <c r="C47" s="835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1"/>
      <c r="AG47" s="283"/>
      <c r="AH47" s="283"/>
    </row>
    <row r="48" spans="1:34" ht="15.75" customHeight="1" x14ac:dyDescent="0.4">
      <c r="A48" s="28"/>
      <c r="B48" s="74"/>
      <c r="C48" s="835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298"/>
      <c r="Q48" s="31"/>
      <c r="R48" s="23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1"/>
      <c r="AG48" s="283"/>
      <c r="AH48" s="283"/>
    </row>
    <row r="49" spans="1:34" ht="15.75" customHeight="1" x14ac:dyDescent="0.4">
      <c r="A49" s="28"/>
      <c r="B49" s="74"/>
      <c r="C49" s="835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298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1"/>
      <c r="AG49" s="283"/>
      <c r="AH49" s="283"/>
    </row>
    <row r="50" spans="1:34" ht="15.75" customHeight="1" x14ac:dyDescent="0.4">
      <c r="A50" s="28"/>
      <c r="B50" s="74"/>
      <c r="C50" s="835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1"/>
      <c r="AG50" s="283"/>
      <c r="AH50" s="283"/>
    </row>
    <row r="51" spans="1:34" ht="15.75" customHeight="1" x14ac:dyDescent="0.4">
      <c r="A51" s="28"/>
      <c r="B51" s="74"/>
      <c r="C51" s="835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1"/>
      <c r="AG51" s="283"/>
      <c r="AH51" s="283"/>
    </row>
    <row r="52" spans="1:34" ht="15.75" customHeight="1" x14ac:dyDescent="0.4">
      <c r="A52" s="28"/>
      <c r="B52" s="74"/>
      <c r="C52" s="835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98"/>
      <c r="Q52" s="31"/>
      <c r="R52" s="23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1"/>
      <c r="AG52" s="283"/>
      <c r="AH52" s="283"/>
    </row>
    <row r="53" spans="1:34" ht="15.75" customHeight="1" x14ac:dyDescent="0.4">
      <c r="A53" s="28"/>
      <c r="B53" s="74"/>
      <c r="C53" s="835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98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1"/>
      <c r="AG53" s="283"/>
      <c r="AH53" s="283"/>
    </row>
    <row r="54" spans="1:34" ht="15.75" customHeight="1" x14ac:dyDescent="0.4">
      <c r="A54" s="28"/>
      <c r="B54" s="74"/>
      <c r="C54" s="835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1"/>
      <c r="AG54" s="283"/>
      <c r="AH54" s="283"/>
    </row>
    <row r="55" spans="1:34" ht="15.75" customHeight="1" x14ac:dyDescent="0.4">
      <c r="A55" s="28"/>
      <c r="B55" s="74"/>
      <c r="C55" s="835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1"/>
      <c r="AG55" s="283"/>
      <c r="AH55" s="283"/>
    </row>
    <row r="56" spans="1:34" ht="15.75" customHeight="1" x14ac:dyDescent="0.4">
      <c r="A56" s="28"/>
      <c r="B56" s="74"/>
      <c r="C56" s="835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1"/>
      <c r="AG56" s="283"/>
      <c r="AH56" s="283"/>
    </row>
    <row r="57" spans="1:34" ht="15.75" customHeight="1" x14ac:dyDescent="0.4">
      <c r="A57" s="28"/>
      <c r="B57" s="74"/>
      <c r="C57" s="835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1"/>
      <c r="AG57" s="283"/>
      <c r="AH57" s="283"/>
    </row>
    <row r="58" spans="1:34" ht="15.75" customHeight="1" x14ac:dyDescent="0.4">
      <c r="A58" s="28"/>
      <c r="B58" s="74"/>
      <c r="C58" s="835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98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1"/>
      <c r="AG58" s="283"/>
      <c r="AH58" s="283"/>
    </row>
    <row r="59" spans="1:34" ht="15.75" customHeight="1" x14ac:dyDescent="0.4">
      <c r="A59" s="28"/>
      <c r="B59" s="74"/>
      <c r="C59" s="835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298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1"/>
      <c r="AG59" s="283"/>
      <c r="AH59" s="283"/>
    </row>
    <row r="60" spans="1:34" ht="15.75" customHeight="1" x14ac:dyDescent="0.4">
      <c r="A60" s="28"/>
      <c r="B60" s="74"/>
      <c r="C60" s="835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298"/>
      <c r="Q60" s="31"/>
      <c r="R60" s="23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1"/>
      <c r="AG60" s="283"/>
      <c r="AH60" s="283"/>
    </row>
    <row r="61" spans="1:34" ht="15.75" customHeight="1" x14ac:dyDescent="0.4">
      <c r="A61" s="28"/>
      <c r="B61" s="74"/>
      <c r="C61" s="835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298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1"/>
      <c r="AG61" s="283"/>
      <c r="AH61" s="283"/>
    </row>
    <row r="62" spans="1:34" ht="15.75" customHeight="1" x14ac:dyDescent="0.4">
      <c r="A62" s="28"/>
      <c r="B62" s="74"/>
      <c r="C62" s="835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1"/>
      <c r="AG62" s="283"/>
      <c r="AH62" s="283"/>
    </row>
    <row r="63" spans="1:34" ht="15.75" customHeight="1" x14ac:dyDescent="0.4">
      <c r="A63" s="28"/>
      <c r="B63" s="74"/>
      <c r="C63" s="835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1"/>
      <c r="AG63" s="283"/>
      <c r="AH63" s="283"/>
    </row>
    <row r="64" spans="1:34" ht="15.75" customHeight="1" x14ac:dyDescent="0.4">
      <c r="A64" s="28"/>
      <c r="B64" s="74"/>
      <c r="C64" s="835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98"/>
      <c r="Q64" s="31"/>
      <c r="R64" s="232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1"/>
      <c r="AG64" s="283"/>
      <c r="AH64" s="283"/>
    </row>
    <row r="65" spans="1:34" ht="15.75" customHeight="1" x14ac:dyDescent="0.4">
      <c r="A65" s="28"/>
      <c r="B65" s="74"/>
      <c r="C65" s="835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98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1"/>
      <c r="AG65" s="283"/>
      <c r="AH65" s="283"/>
    </row>
    <row r="66" spans="1:34" ht="15.75" customHeight="1" x14ac:dyDescent="0.4">
      <c r="A66" s="28"/>
      <c r="B66" s="74"/>
      <c r="C66" s="835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1"/>
      <c r="AG66" s="283"/>
      <c r="AH66" s="283"/>
    </row>
    <row r="67" spans="1:34" ht="15.75" customHeight="1" x14ac:dyDescent="0.4">
      <c r="A67" s="28"/>
      <c r="B67" s="74"/>
      <c r="C67" s="835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1"/>
      <c r="AG67" s="283"/>
      <c r="AH67" s="283"/>
    </row>
    <row r="68" spans="1:34" ht="15.75" customHeight="1" x14ac:dyDescent="0.4">
      <c r="A68" s="28"/>
      <c r="B68" s="74"/>
      <c r="C68" s="835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1"/>
      <c r="AG68" s="283"/>
      <c r="AH68" s="283"/>
    </row>
    <row r="69" spans="1:34" ht="15.75" customHeight="1" x14ac:dyDescent="0.4">
      <c r="A69" s="28"/>
      <c r="B69" s="74"/>
      <c r="C69" s="835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1"/>
      <c r="AG69" s="283"/>
      <c r="AH69" s="283"/>
    </row>
    <row r="70" spans="1:34" ht="15.75" customHeight="1" x14ac:dyDescent="0.4">
      <c r="A70" s="28"/>
      <c r="B70" s="74"/>
      <c r="C70" s="835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298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1"/>
      <c r="AG70" s="283"/>
      <c r="AH70" s="283"/>
    </row>
    <row r="71" spans="1:34" ht="15.75" customHeight="1" x14ac:dyDescent="0.4">
      <c r="A71" s="28"/>
      <c r="B71" s="74"/>
      <c r="C71" s="835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298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1"/>
      <c r="AG71" s="283"/>
      <c r="AH71" s="283"/>
    </row>
    <row r="72" spans="1:34" ht="15.75" customHeight="1" x14ac:dyDescent="0.4">
      <c r="A72" s="28"/>
      <c r="B72" s="74"/>
      <c r="C72" s="835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1"/>
      <c r="AG72" s="283"/>
      <c r="AH72" s="283"/>
    </row>
    <row r="73" spans="1:34" ht="15.75" customHeight="1" x14ac:dyDescent="0.4">
      <c r="A73" s="28"/>
      <c r="B73" s="74"/>
      <c r="C73" s="835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1"/>
      <c r="AG73" s="283"/>
      <c r="AH73" s="283"/>
    </row>
    <row r="74" spans="1:34" ht="15.75" customHeight="1" x14ac:dyDescent="0.4">
      <c r="A74" s="28"/>
      <c r="B74" s="74"/>
      <c r="C74" s="835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98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1"/>
      <c r="AG74" s="283"/>
      <c r="AH74" s="283"/>
    </row>
    <row r="75" spans="1:34" ht="15.75" customHeight="1" x14ac:dyDescent="0.4">
      <c r="A75" s="28"/>
      <c r="B75" s="74"/>
      <c r="C75" s="835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98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1"/>
      <c r="AG75" s="283"/>
      <c r="AH75" s="283"/>
    </row>
    <row r="76" spans="1:34" ht="15.75" customHeight="1" x14ac:dyDescent="0.4">
      <c r="A76" s="28"/>
      <c r="B76" s="74"/>
      <c r="C76" s="835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1"/>
      <c r="AG76" s="283"/>
      <c r="AH76" s="283"/>
    </row>
    <row r="77" spans="1:34" ht="15.75" customHeight="1" x14ac:dyDescent="0.4">
      <c r="A77" s="28"/>
      <c r="B77" s="74"/>
      <c r="C77" s="835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1"/>
      <c r="AG77" s="283"/>
      <c r="AH77" s="283"/>
    </row>
    <row r="78" spans="1:34" ht="15.75" customHeight="1" x14ac:dyDescent="0.4">
      <c r="A78" s="28"/>
      <c r="B78" s="74"/>
      <c r="C78" s="835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1"/>
      <c r="AG78" s="283"/>
      <c r="AH78" s="283"/>
    </row>
    <row r="79" spans="1:34" ht="15.75" customHeight="1" x14ac:dyDescent="0.4">
      <c r="A79" s="28"/>
      <c r="B79" s="74"/>
      <c r="C79" s="835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1"/>
      <c r="AG79" s="283"/>
      <c r="AH79" s="283"/>
    </row>
    <row r="80" spans="1:34" ht="15.75" customHeight="1" x14ac:dyDescent="0.4">
      <c r="A80" s="28"/>
      <c r="B80" s="74"/>
      <c r="C80" s="835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298"/>
      <c r="Q80" s="31"/>
      <c r="R80" s="232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1"/>
      <c r="AG80" s="283"/>
      <c r="AH80" s="283"/>
    </row>
    <row r="81" spans="1:34" ht="15.75" customHeight="1" x14ac:dyDescent="0.4">
      <c r="A81" s="28"/>
      <c r="B81" s="74"/>
      <c r="C81" s="835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298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1"/>
      <c r="AG81" s="283"/>
      <c r="AH81" s="283"/>
    </row>
    <row r="82" spans="1:34" ht="15.75" customHeight="1" x14ac:dyDescent="0.4">
      <c r="A82" s="28"/>
      <c r="B82" s="74"/>
      <c r="C82" s="835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1"/>
      <c r="AG82" s="283"/>
      <c r="AH82" s="283"/>
    </row>
    <row r="83" spans="1:34" ht="15.75" customHeight="1" x14ac:dyDescent="0.4">
      <c r="A83" s="28"/>
      <c r="B83" s="74"/>
      <c r="C83" s="835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1"/>
      <c r="AG83" s="283"/>
      <c r="AH83" s="283"/>
    </row>
    <row r="84" spans="1:34" ht="15.75" customHeight="1" x14ac:dyDescent="0.4">
      <c r="A84" s="28"/>
      <c r="B84" s="74"/>
      <c r="C84" s="835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98"/>
      <c r="Q84" s="31"/>
      <c r="R84" s="232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1"/>
      <c r="AG84" s="283"/>
      <c r="AH84" s="283"/>
    </row>
    <row r="85" spans="1:34" ht="15.75" customHeight="1" x14ac:dyDescent="0.4">
      <c r="A85" s="28"/>
      <c r="B85" s="74"/>
      <c r="C85" s="835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98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1"/>
      <c r="AG85" s="283"/>
      <c r="AH85" s="283"/>
    </row>
    <row r="86" spans="1:34" ht="15.75" customHeight="1" x14ac:dyDescent="0.4">
      <c r="A86" s="28"/>
      <c r="B86" s="74"/>
      <c r="C86" s="835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1"/>
      <c r="AG86" s="283"/>
      <c r="AH86" s="283"/>
    </row>
    <row r="87" spans="1:34" ht="15.75" customHeight="1" x14ac:dyDescent="0.4">
      <c r="A87" s="28"/>
      <c r="B87" s="74"/>
      <c r="C87" s="835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1"/>
      <c r="AG87" s="283"/>
      <c r="AH87" s="283"/>
    </row>
    <row r="88" spans="1:34" ht="15.75" customHeight="1" x14ac:dyDescent="0.4">
      <c r="A88" s="28"/>
      <c r="B88" s="74"/>
      <c r="C88" s="835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1"/>
      <c r="AG88" s="283"/>
      <c r="AH88" s="283"/>
    </row>
    <row r="89" spans="1:34" ht="15.75" customHeight="1" x14ac:dyDescent="0.4">
      <c r="A89" s="28"/>
      <c r="B89" s="74"/>
      <c r="C89" s="835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1"/>
      <c r="AG89" s="283"/>
      <c r="AH89" s="283"/>
    </row>
    <row r="90" spans="1:34" ht="15.75" customHeight="1" x14ac:dyDescent="0.4">
      <c r="A90" s="28"/>
      <c r="B90" s="74"/>
      <c r="C90" s="835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98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1"/>
      <c r="AG90" s="283"/>
      <c r="AH90" s="283"/>
    </row>
    <row r="91" spans="1:34" ht="15.75" customHeight="1" x14ac:dyDescent="0.4">
      <c r="A91" s="28"/>
      <c r="B91" s="74"/>
      <c r="C91" s="835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298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1"/>
      <c r="AG91" s="283"/>
      <c r="AH91" s="283"/>
    </row>
    <row r="92" spans="1:34" ht="15.75" customHeight="1" x14ac:dyDescent="0.4">
      <c r="A92" s="28"/>
      <c r="B92" s="74"/>
      <c r="C92" s="835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298"/>
      <c r="Q92" s="31"/>
      <c r="R92" s="232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1"/>
      <c r="AG92" s="283"/>
      <c r="AH92" s="283"/>
    </row>
    <row r="93" spans="1:34" ht="15.75" customHeight="1" x14ac:dyDescent="0.4">
      <c r="A93" s="28"/>
      <c r="B93" s="74"/>
      <c r="C93" s="835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298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1"/>
      <c r="AG93" s="283"/>
      <c r="AH93" s="283"/>
    </row>
    <row r="94" spans="1:34" ht="15.75" customHeight="1" x14ac:dyDescent="0.4">
      <c r="A94" s="28"/>
      <c r="B94" s="74"/>
      <c r="C94" s="835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1"/>
      <c r="AG94" s="283"/>
      <c r="AH94" s="283"/>
    </row>
    <row r="95" spans="1:34" ht="15.75" customHeight="1" x14ac:dyDescent="0.4">
      <c r="A95" s="28"/>
      <c r="B95" s="74"/>
      <c r="C95" s="835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1"/>
      <c r="AG95" s="283"/>
      <c r="AH95" s="283"/>
    </row>
    <row r="96" spans="1:34" ht="15.75" customHeight="1" x14ac:dyDescent="0.4">
      <c r="A96" s="28"/>
      <c r="B96" s="74"/>
      <c r="C96" s="835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98"/>
      <c r="Q96" s="31"/>
      <c r="R96" s="232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1"/>
      <c r="AG96" s="283"/>
      <c r="AH96" s="283"/>
    </row>
    <row r="97" spans="1:34" ht="15.75" customHeight="1" x14ac:dyDescent="0.4">
      <c r="A97" s="28"/>
      <c r="B97" s="74"/>
      <c r="C97" s="835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98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1"/>
      <c r="AG97" s="283"/>
      <c r="AH97" s="283"/>
    </row>
    <row r="98" spans="1:34" ht="15.75" customHeight="1" x14ac:dyDescent="0.4">
      <c r="A98" s="28"/>
      <c r="B98" s="74"/>
      <c r="C98" s="835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1"/>
      <c r="AG98" s="283"/>
      <c r="AH98" s="283"/>
    </row>
    <row r="99" spans="1:34" ht="15.75" customHeight="1" x14ac:dyDescent="0.4">
      <c r="A99" s="28"/>
      <c r="B99" s="74"/>
      <c r="C99" s="835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1"/>
      <c r="AG99" s="283"/>
      <c r="AH99" s="283"/>
    </row>
    <row r="100" spans="1:34" ht="15.75" customHeight="1" x14ac:dyDescent="0.4">
      <c r="A100" s="28"/>
      <c r="B100" s="74"/>
      <c r="C100" s="835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1"/>
      <c r="AG100" s="283"/>
      <c r="AH100" s="283"/>
    </row>
    <row r="101" spans="1:34" ht="15.75" customHeight="1" x14ac:dyDescent="0.4">
      <c r="A101" s="28"/>
      <c r="B101" s="74"/>
      <c r="C101" s="835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1"/>
      <c r="AG101" s="283"/>
      <c r="AH101" s="283"/>
    </row>
    <row r="102" spans="1:34" ht="15.75" customHeight="1" x14ac:dyDescent="0.4">
      <c r="A102" s="28"/>
      <c r="B102" s="74"/>
      <c r="C102" s="835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298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1"/>
      <c r="AG102" s="283"/>
      <c r="AH102" s="283"/>
    </row>
    <row r="103" spans="1:34" ht="15.75" customHeight="1" x14ac:dyDescent="0.4">
      <c r="A103" s="28"/>
      <c r="B103" s="74"/>
      <c r="C103" s="835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298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1"/>
      <c r="AG103" s="283"/>
      <c r="AH103" s="283"/>
    </row>
    <row r="104" spans="1:34" ht="15.75" customHeight="1" x14ac:dyDescent="0.4">
      <c r="A104" s="28"/>
      <c r="B104" s="74"/>
      <c r="C104" s="835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1"/>
      <c r="AG104" s="283"/>
      <c r="AH104" s="283"/>
    </row>
    <row r="105" spans="1:34" ht="15.75" customHeight="1" x14ac:dyDescent="0.4">
      <c r="A105" s="28"/>
      <c r="B105" s="74"/>
      <c r="C105" s="835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1"/>
      <c r="AG105" s="283"/>
      <c r="AH105" s="283"/>
    </row>
    <row r="106" spans="1:34" ht="15.75" customHeight="1" x14ac:dyDescent="0.4">
      <c r="A106" s="28"/>
      <c r="B106" s="74"/>
      <c r="C106" s="835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98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1"/>
      <c r="AG106" s="283"/>
      <c r="AH106" s="283"/>
    </row>
    <row r="107" spans="1:34" ht="15.75" customHeight="1" x14ac:dyDescent="0.4">
      <c r="A107" s="28"/>
      <c r="B107" s="74"/>
      <c r="C107" s="835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98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1"/>
      <c r="AG107" s="283"/>
      <c r="AH107" s="283"/>
    </row>
    <row r="108" spans="1:34" ht="15.75" customHeight="1" x14ac:dyDescent="0.4">
      <c r="A108" s="28"/>
      <c r="B108" s="74"/>
      <c r="C108" s="835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1"/>
      <c r="AG108" s="283"/>
      <c r="AH108" s="283"/>
    </row>
    <row r="109" spans="1:34" ht="15.75" customHeight="1" x14ac:dyDescent="0.4">
      <c r="A109" s="28"/>
      <c r="B109" s="74"/>
      <c r="C109" s="835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1"/>
      <c r="AG109" s="283"/>
      <c r="AH109" s="283"/>
    </row>
    <row r="110" spans="1:34" ht="15.75" customHeight="1" x14ac:dyDescent="0.4">
      <c r="A110" s="28"/>
      <c r="B110" s="74"/>
      <c r="C110" s="835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1"/>
      <c r="AG110" s="283"/>
      <c r="AH110" s="283"/>
    </row>
    <row r="111" spans="1:34" ht="15.75" customHeight="1" x14ac:dyDescent="0.4">
      <c r="A111" s="28"/>
      <c r="B111" s="74"/>
      <c r="C111" s="835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1"/>
      <c r="AG111" s="283"/>
      <c r="AH111" s="283"/>
    </row>
    <row r="112" spans="1:34" ht="15.75" customHeight="1" x14ac:dyDescent="0.4">
      <c r="A112" s="28"/>
      <c r="B112" s="74"/>
      <c r="C112" s="835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298"/>
      <c r="Q112" s="31"/>
      <c r="R112" s="232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1"/>
      <c r="AG112" s="283"/>
      <c r="AH112" s="283"/>
    </row>
    <row r="113" spans="1:34" ht="15.75" customHeight="1" x14ac:dyDescent="0.4">
      <c r="A113" s="28"/>
      <c r="B113" s="74"/>
      <c r="C113" s="835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298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1"/>
      <c r="AG113" s="283"/>
      <c r="AH113" s="283"/>
    </row>
    <row r="114" spans="1:34" ht="15.75" customHeight="1" x14ac:dyDescent="0.4">
      <c r="A114" s="28"/>
      <c r="B114" s="74"/>
      <c r="C114" s="835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1"/>
      <c r="AG114" s="283"/>
      <c r="AH114" s="283"/>
    </row>
    <row r="115" spans="1:34" ht="15.75" customHeight="1" x14ac:dyDescent="0.4">
      <c r="A115" s="28"/>
      <c r="B115" s="74"/>
      <c r="C115" s="835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1"/>
      <c r="AG115" s="283"/>
      <c r="AH115" s="283"/>
    </row>
    <row r="116" spans="1:34" ht="15.75" customHeight="1" x14ac:dyDescent="0.4">
      <c r="A116" s="28"/>
      <c r="B116" s="74"/>
      <c r="C116" s="835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298"/>
      <c r="Q116" s="31"/>
      <c r="R116" s="232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1"/>
      <c r="AG116" s="283"/>
      <c r="AH116" s="283"/>
    </row>
    <row r="117" spans="1:34" ht="15.75" customHeight="1" x14ac:dyDescent="0.4">
      <c r="A117" s="28"/>
      <c r="B117" s="74"/>
      <c r="C117" s="835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298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1"/>
      <c r="AG117" s="283"/>
      <c r="AH117" s="283"/>
    </row>
    <row r="118" spans="1:34" ht="15.75" customHeight="1" x14ac:dyDescent="0.4">
      <c r="A118" s="28"/>
      <c r="B118" s="74"/>
      <c r="C118" s="835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1"/>
      <c r="AG118" s="283"/>
      <c r="AH118" s="283"/>
    </row>
    <row r="119" spans="1:34" ht="15.75" customHeight="1" x14ac:dyDescent="0.4">
      <c r="A119" s="28"/>
      <c r="B119" s="74"/>
      <c r="C119" s="835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1"/>
      <c r="AG119" s="283"/>
      <c r="AH119" s="283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226</v>
      </c>
      <c r="D756" s="1" t="s">
        <v>225</v>
      </c>
      <c r="G756" s="1" t="s">
        <v>229</v>
      </c>
      <c r="H756" s="1" t="s">
        <v>53</v>
      </c>
      <c r="K756" s="1" t="s">
        <v>234</v>
      </c>
      <c r="L756" s="1" t="s">
        <v>60</v>
      </c>
      <c r="O756" s="1" t="s">
        <v>243</v>
      </c>
      <c r="P756" s="1" t="s">
        <v>242</v>
      </c>
      <c r="S756" s="1" t="s">
        <v>254</v>
      </c>
      <c r="T756" s="1" t="s">
        <v>253</v>
      </c>
      <c r="W756" s="1" t="s">
        <v>275</v>
      </c>
      <c r="X756" s="1" t="s">
        <v>274</v>
      </c>
    </row>
  </sheetData>
  <mergeCells count="69">
    <mergeCell ref="C11:C12"/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zoomScale="115" zoomScaleNormal="115" zoomScaleSheetLayoutView="115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840" t="str">
        <f>'DL1'!A1:D2</f>
        <v xml:space="preserve">TRƯỜNG CAO ĐẲNG
CƠ ĐIỆN XÂY DỰNG VIỆT XÔ 
</v>
      </c>
      <c r="B1" s="840"/>
      <c r="C1" s="840"/>
      <c r="D1" s="840"/>
      <c r="E1" s="89"/>
      <c r="F1" s="89"/>
      <c r="G1" s="89"/>
      <c r="H1" s="832" t="s">
        <v>574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5" t="s">
        <v>390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COUNT(A5:A207)*4+4</f>
        <v>76</v>
      </c>
    </row>
    <row r="4" spans="1:36" s="2" customFormat="1" ht="15.75" customHeight="1" x14ac:dyDescent="0.35">
      <c r="A4" s="88" t="s">
        <v>17</v>
      </c>
      <c r="B4" s="114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.75" customHeight="1" x14ac:dyDescent="0.4">
      <c r="A5" s="102">
        <v>1</v>
      </c>
      <c r="B5" s="51" t="s">
        <v>4714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"&amp;VLOOKUP(AG5,[3]mon!$A$1:$C$36145,2,0),""),"")</f>
        <v/>
      </c>
    </row>
    <row r="6" spans="1:36" ht="15.75" customHeight="1" x14ac:dyDescent="0.4">
      <c r="A6" s="104"/>
      <c r="B6" s="52" t="s">
        <v>832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"&amp;VLOOKUP(AG6,[3]mon!$A$1:$C$36145,2,0),""),"")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"&amp;VLOOKUP(AG7,[3]mon!$A$1:$C$36145,2,0),""),"")</f>
        <v/>
      </c>
    </row>
    <row r="8" spans="1:36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"&amp;VLOOKUP(AG8,[3]mon!$A$1:$C$36145,2,0),""),"")</f>
        <v/>
      </c>
    </row>
    <row r="9" spans="1:36" ht="15.75" customHeight="1" x14ac:dyDescent="0.4">
      <c r="A9" s="102">
        <v>2</v>
      </c>
      <c r="B9" s="51" t="s">
        <v>3586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2148</v>
      </c>
      <c r="Y9" s="18">
        <v>5</v>
      </c>
      <c r="Z9" s="18"/>
      <c r="AA9" s="111" t="s">
        <v>216</v>
      </c>
      <c r="AB9" s="15"/>
      <c r="AC9" s="17"/>
      <c r="AD9" s="18"/>
      <c r="AE9" s="290"/>
      <c r="AF9" s="287" t="s">
        <v>2148</v>
      </c>
      <c r="AG9" s="284" t="s">
        <v>2477</v>
      </c>
      <c r="AH9" s="284" t="str">
        <f>IFERROR(IF(AG9&lt;&gt;"",": "&amp;VLOOKUP(AG9,[3]mon!$A$1:$C$36145,2,0),""),"")</f>
        <v>: Tin học</v>
      </c>
    </row>
    <row r="10" spans="1:36" ht="15.75" customHeight="1" x14ac:dyDescent="0.4">
      <c r="A10" s="104"/>
      <c r="B10" s="52" t="s">
        <v>834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1256</v>
      </c>
      <c r="AG10" s="285" t="s">
        <v>2478</v>
      </c>
      <c r="AH10" s="285" t="str">
        <f>IFERROR(IF(AG10&lt;&gt;"",": "&amp;VLOOKUP(AG10,[3]mon!$A$1:$C$36145,2,0),""),"")</f>
        <v>: Ngoại ngữ(Anh văn)</v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1256</v>
      </c>
      <c r="U11" s="28">
        <v>5</v>
      </c>
      <c r="V11" s="28"/>
      <c r="W11" s="107" t="s">
        <v>195</v>
      </c>
      <c r="X11" s="25" t="s">
        <v>2148</v>
      </c>
      <c r="Y11" s="28">
        <v>5</v>
      </c>
      <c r="Z11" s="28"/>
      <c r="AA11" s="107" t="s">
        <v>216</v>
      </c>
      <c r="AB11" s="25"/>
      <c r="AC11" s="27"/>
      <c r="AD11" s="28"/>
      <c r="AE11" s="292"/>
      <c r="AF11" s="288"/>
      <c r="AG11" s="285"/>
      <c r="AH11" s="285" t="str">
        <f>IFERROR(IF(AG11&lt;&gt;"",": "&amp;VLOOKUP(AG11,[3]mon!$A$1:$C$36145,2,0),""),"")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"&amp;VLOOKUP(AG12,[3]mon!$A$1:$C$36145,2,0),""),"")</f>
        <v/>
      </c>
    </row>
    <row r="13" spans="1:36" ht="15.75" customHeight="1" x14ac:dyDescent="0.4">
      <c r="A13" s="102">
        <v>3</v>
      </c>
      <c r="B13" s="51" t="s">
        <v>3581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"&amp;VLOOKUP(AG13,[3]mon!$A$1:$C$36145,2,0),""),"")</f>
        <v/>
      </c>
    </row>
    <row r="14" spans="1:36" ht="15.75" customHeight="1" x14ac:dyDescent="0.4">
      <c r="A14" s="104"/>
      <c r="B14" s="52" t="s">
        <v>828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"&amp;VLOOKUP(AG14,[3]mon!$A$1:$C$36145,2,0),""),"")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"&amp;VLOOKUP(AG15,[3]mon!$A$1:$C$36145,2,0),""),"")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"&amp;VLOOKUP(AG16,[3]mon!$A$1:$C$36145,2,0),""),"")</f>
        <v/>
      </c>
    </row>
    <row r="17" spans="1:34" ht="15.75" customHeight="1" x14ac:dyDescent="0.4">
      <c r="A17" s="102">
        <v>4</v>
      </c>
      <c r="B17" s="51" t="s">
        <v>3587</v>
      </c>
      <c r="C17" s="780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"&amp;VLOOKUP(AG17,[3]mon!$A$1:$C$36145,2,0),""),"")</f>
        <v/>
      </c>
    </row>
    <row r="18" spans="1:34" ht="15.75" customHeight="1" x14ac:dyDescent="0.4">
      <c r="A18" s="104"/>
      <c r="B18" s="52" t="s">
        <v>834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"&amp;VLOOKUP(AG18,[3]mon!$A$1:$C$36145,2,0),""),"")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"&amp;VLOOKUP(AG19,[3]mon!$A$1:$C$36145,2,0),""),"")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"&amp;VLOOKUP(AG30,[3]mon!$A$1:$C$36145,2,0),""),"")</f>
        <v>: Ngoại ngữ(Anh văn)</v>
      </c>
    </row>
    <row r="21" spans="1:34" ht="15.75" customHeight="1" x14ac:dyDescent="0.4">
      <c r="A21" s="102">
        <v>5</v>
      </c>
      <c r="B21" s="51" t="s">
        <v>4921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"&amp;VLOOKUP(AG21,[3]mon!$A$1:$C$36145,2,0),""),"")</f>
        <v/>
      </c>
    </row>
    <row r="22" spans="1:34" ht="15.75" customHeight="1" x14ac:dyDescent="0.4">
      <c r="A22" s="104"/>
      <c r="B22" s="52" t="s">
        <v>832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"&amp;VLOOKUP(AG22,[3]mon!$A$1:$C$36145,2,0),""),"")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"&amp;VLOOKUP(AG23,[3]mon!$A$1:$C$36145,2,0),""),"")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"&amp;VLOOKUP(AG24,[3]mon!$A$1:$C$36145,2,0),""),"")</f>
        <v/>
      </c>
    </row>
    <row r="25" spans="1:34" ht="15.75" customHeight="1" x14ac:dyDescent="0.4">
      <c r="A25" s="102">
        <v>6</v>
      </c>
      <c r="B25" s="51" t="s">
        <v>4922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"&amp;VLOOKUP(AG25,[3]mon!$A$1:$C$36145,2,0),""),"")</f>
        <v/>
      </c>
    </row>
    <row r="26" spans="1:34" ht="15.75" customHeight="1" x14ac:dyDescent="0.4">
      <c r="A26" s="104"/>
      <c r="B26" s="52" t="s">
        <v>832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"&amp;VLOOKUP(AG26,[3]mon!$A$1:$C$36145,2,0),""),"")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"&amp;VLOOKUP(AG27,[3]mon!$A$1:$C$36145,2,0),""),"")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"&amp;VLOOKUP(AG28,[3]mon!$A$1:$C$36145,2,0),""),"")</f>
        <v/>
      </c>
    </row>
    <row r="29" spans="1:34" ht="15.75" customHeight="1" x14ac:dyDescent="0.4">
      <c r="A29" s="102">
        <v>7</v>
      </c>
      <c r="B29" s="51" t="s">
        <v>4666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 t="s">
        <v>1259</v>
      </c>
      <c r="Y29" s="18">
        <v>5</v>
      </c>
      <c r="Z29" s="18"/>
      <c r="AA29" s="111" t="s">
        <v>2150</v>
      </c>
      <c r="AB29" s="15" t="s">
        <v>1259</v>
      </c>
      <c r="AC29" s="17">
        <v>5</v>
      </c>
      <c r="AD29" s="18"/>
      <c r="AE29" s="290" t="s">
        <v>2150</v>
      </c>
      <c r="AF29" s="287" t="s">
        <v>1259</v>
      </c>
      <c r="AG29" s="284" t="s">
        <v>4074</v>
      </c>
      <c r="AH29" s="284" t="str">
        <f>IFERROR(IF(AG29&lt;&gt;"",": "&amp;VLOOKUP(AG29,[3]mon!$A$1:$C$36145,2,0),""),"")</f>
        <v>: Giáo dục quốc phòng - An ninh</v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1256</v>
      </c>
      <c r="AG30" s="285" t="s">
        <v>4076</v>
      </c>
      <c r="AH30" s="285" t="str">
        <f>IFERROR(IF(AG30&lt;&gt;"",": "&amp;VLOOKUP(AG30,[3]mon!$A$1:$C$36145,2,0),""),"")</f>
        <v>: Ngoại ngữ(Anh văn)</v>
      </c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 t="s">
        <v>1256</v>
      </c>
      <c r="M31" s="28">
        <v>5</v>
      </c>
      <c r="N31" s="28"/>
      <c r="O31" s="107" t="s">
        <v>2200</v>
      </c>
      <c r="P31" s="30" t="s">
        <v>1256</v>
      </c>
      <c r="Q31" s="31">
        <v>5</v>
      </c>
      <c r="R31" s="28"/>
      <c r="S31" s="107" t="s">
        <v>2200</v>
      </c>
      <c r="T31" s="25" t="s">
        <v>1256</v>
      </c>
      <c r="U31" s="28">
        <v>5</v>
      </c>
      <c r="V31" s="28"/>
      <c r="W31" s="107" t="s">
        <v>2200</v>
      </c>
      <c r="X31" s="25" t="s">
        <v>1259</v>
      </c>
      <c r="Y31" s="28">
        <v>5</v>
      </c>
      <c r="Z31" s="28"/>
      <c r="AA31" s="107" t="s">
        <v>2150</v>
      </c>
      <c r="AB31" s="25" t="s">
        <v>1259</v>
      </c>
      <c r="AC31" s="27">
        <v>5</v>
      </c>
      <c r="AD31" s="28"/>
      <c r="AE31" s="292" t="s">
        <v>2150</v>
      </c>
      <c r="AF31" s="288"/>
      <c r="AG31" s="285"/>
      <c r="AH31" s="285" t="str">
        <f>IFERROR(IF(AG31&lt;&gt;"",": "&amp;VLOOKUP(AG31,[3]mon!$A$1:$C$36145,2,0),""),"")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"&amp;VLOOKUP(AG32,[3]mon!$A$1:$C$36145,2,0),""),"")</f>
        <v/>
      </c>
    </row>
    <row r="33" spans="1:34" ht="15.75" customHeight="1" x14ac:dyDescent="0.4">
      <c r="A33" s="102">
        <v>8</v>
      </c>
      <c r="B33" s="51" t="s">
        <v>4779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3215</v>
      </c>
      <c r="AG33" s="284" t="s">
        <v>4090</v>
      </c>
      <c r="AH33" s="284" t="str">
        <f>IFERROR(IF(AG33&lt;&gt;"",": "&amp;VLOOKUP(AG33,[3]mon!$A$1:$C$36145,2,0),""),"")</f>
        <v>: Trát, láng cơ bản</v>
      </c>
    </row>
    <row r="34" spans="1:34" ht="15.75" customHeight="1" x14ac:dyDescent="0.4">
      <c r="A34" s="104"/>
      <c r="B34" s="52" t="s">
        <v>834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"&amp;VLOOKUP(AG34,[3]mon!$A$1:$C$36145,2,0),""),"")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 t="s">
        <v>3215</v>
      </c>
      <c r="U35" s="28">
        <v>4</v>
      </c>
      <c r="V35" s="28"/>
      <c r="W35" s="107" t="s">
        <v>256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"&amp;VLOOKUP(AG35,[3]mon!$A$1:$C$36145,2,0),""),"")</f>
        <v/>
      </c>
    </row>
    <row r="36" spans="1:34" ht="15.75" customHeight="1" x14ac:dyDescent="0.4">
      <c r="A36" s="103"/>
      <c r="B36" s="52"/>
      <c r="C36" s="785" t="s">
        <v>542</v>
      </c>
      <c r="D36" s="25"/>
      <c r="E36" s="26"/>
      <c r="F36" s="26"/>
      <c r="G36" s="108"/>
      <c r="H36" s="25" t="s">
        <v>3215</v>
      </c>
      <c r="I36" s="28">
        <v>3</v>
      </c>
      <c r="J36" s="28"/>
      <c r="K36" s="107" t="s">
        <v>256</v>
      </c>
      <c r="L36" s="25" t="s">
        <v>3215</v>
      </c>
      <c r="M36" s="28">
        <v>3</v>
      </c>
      <c r="N36" s="28"/>
      <c r="O36" s="107" t="s">
        <v>256</v>
      </c>
      <c r="P36" s="25" t="s">
        <v>3215</v>
      </c>
      <c r="Q36" s="27">
        <v>3</v>
      </c>
      <c r="R36" s="28"/>
      <c r="S36" s="107" t="s">
        <v>256</v>
      </c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"&amp;VLOOKUP(AG36,[3]mon!$A$1:$C$36145,2,0),""),"")</f>
        <v/>
      </c>
    </row>
    <row r="37" spans="1:34" ht="15.75" customHeight="1" x14ac:dyDescent="0.4">
      <c r="A37" s="102">
        <v>9</v>
      </c>
      <c r="B37" s="51" t="s">
        <v>4780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3215</v>
      </c>
      <c r="AG37" s="284" t="s">
        <v>4090</v>
      </c>
      <c r="AH37" s="284" t="str">
        <f>IFERROR(IF(AG37&lt;&gt;"",": "&amp;VLOOKUP(AG37,[3]mon!$A$1:$C$36145,2,0),""),"")</f>
        <v>: Trát, láng cơ bản</v>
      </c>
    </row>
    <row r="38" spans="1:34" ht="15.75" customHeight="1" x14ac:dyDescent="0.4">
      <c r="A38" s="104"/>
      <c r="B38" s="52" t="s">
        <v>834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"&amp;VLOOKUP(AG38,[3]mon!$A$1:$C$36145,2,0),""),"")</f>
        <v/>
      </c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3215</v>
      </c>
      <c r="U39" s="28">
        <v>4</v>
      </c>
      <c r="V39" s="28"/>
      <c r="W39" s="107" t="s">
        <v>243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"&amp;VLOOKUP(AG39,[3]mon!$A$1:$C$36145,2,0),""),"")</f>
        <v/>
      </c>
    </row>
    <row r="40" spans="1:34" ht="15.75" customHeight="1" x14ac:dyDescent="0.4">
      <c r="A40" s="104"/>
      <c r="B40" s="52"/>
      <c r="C40" s="784" t="s">
        <v>542</v>
      </c>
      <c r="D40" s="25"/>
      <c r="E40" s="26"/>
      <c r="F40" s="26"/>
      <c r="G40" s="108"/>
      <c r="H40" s="25" t="s">
        <v>3215</v>
      </c>
      <c r="I40" s="28">
        <v>3</v>
      </c>
      <c r="J40" s="28"/>
      <c r="K40" s="107" t="s">
        <v>243</v>
      </c>
      <c r="L40" s="25" t="s">
        <v>3215</v>
      </c>
      <c r="M40" s="28">
        <v>3</v>
      </c>
      <c r="N40" s="28"/>
      <c r="O40" s="107" t="s">
        <v>243</v>
      </c>
      <c r="P40" s="25" t="s">
        <v>3215</v>
      </c>
      <c r="Q40" s="28">
        <v>3</v>
      </c>
      <c r="R40" s="28"/>
      <c r="S40" s="107" t="s">
        <v>243</v>
      </c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"&amp;VLOOKUP(AG40,[3]mon!$A$1:$C$36145,2,0),""),"")</f>
        <v/>
      </c>
    </row>
    <row r="41" spans="1:34" ht="15.75" customHeight="1" x14ac:dyDescent="0.4">
      <c r="A41" s="102">
        <v>10</v>
      </c>
      <c r="B41" s="51" t="s">
        <v>4715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3213</v>
      </c>
      <c r="AG41" s="284" t="s">
        <v>4143</v>
      </c>
      <c r="AH41" s="284" t="str">
        <f>IFERROR(IF(AG41&lt;&gt;"",": "&amp;VLOOKUP(AG41,[3]mon!$A$1:$C$36145,2,0),""),"")</f>
        <v>: Mạch điện</v>
      </c>
    </row>
    <row r="42" spans="1:34" ht="15.75" customHeight="1" x14ac:dyDescent="0.4">
      <c r="A42" s="104"/>
      <c r="B42" s="52" t="s">
        <v>828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3197</v>
      </c>
      <c r="AG42" s="285" t="s">
        <v>4144</v>
      </c>
      <c r="AH42" s="285" t="str">
        <f>IFERROR(IF(AG42&lt;&gt;"",": "&amp;VLOOKUP(AG42,[3]mon!$A$1:$C$36145,2,0),""),"")</f>
        <v>: Vật liệu ngành điện nước</v>
      </c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 t="s">
        <v>3213</v>
      </c>
      <c r="U43" s="28">
        <v>3</v>
      </c>
      <c r="V43" s="28"/>
      <c r="W43" s="107" t="s">
        <v>267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"&amp;VLOOKUP(AG43,[3]mon!$A$1:$C$36145,2,0),""),"")</f>
        <v/>
      </c>
    </row>
    <row r="44" spans="1:34" ht="15.75" customHeight="1" x14ac:dyDescent="0.4">
      <c r="A44" s="103"/>
      <c r="B44" s="52"/>
      <c r="C44" s="785" t="s">
        <v>542</v>
      </c>
      <c r="D44" s="25" t="s">
        <v>3197</v>
      </c>
      <c r="E44" s="26">
        <v>3</v>
      </c>
      <c r="F44" s="26"/>
      <c r="G44" s="108" t="s">
        <v>267</v>
      </c>
      <c r="H44" s="25" t="s">
        <v>3197</v>
      </c>
      <c r="I44" s="28">
        <v>3</v>
      </c>
      <c r="J44" s="28"/>
      <c r="K44" s="107" t="s">
        <v>267</v>
      </c>
      <c r="L44" s="25" t="s">
        <v>3197</v>
      </c>
      <c r="M44" s="28">
        <v>3</v>
      </c>
      <c r="N44" s="28"/>
      <c r="O44" s="107" t="s">
        <v>267</v>
      </c>
      <c r="P44" s="25"/>
      <c r="Q44" s="27"/>
      <c r="R44" s="27"/>
      <c r="S44" s="107"/>
      <c r="T44" s="25" t="s">
        <v>1249</v>
      </c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"&amp;VLOOKUP(AG44,[3]mon!$A$1:$C$36145,2,0),""),"")</f>
        <v/>
      </c>
    </row>
    <row r="45" spans="1:34" ht="15.75" customHeight="1" x14ac:dyDescent="0.4">
      <c r="A45" s="102">
        <v>11</v>
      </c>
      <c r="B45" s="51" t="s">
        <v>4767</v>
      </c>
      <c r="C45" s="780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3218</v>
      </c>
      <c r="Y45" s="18">
        <v>4</v>
      </c>
      <c r="Z45" s="18"/>
      <c r="AA45" s="111" t="s">
        <v>369</v>
      </c>
      <c r="AB45" s="15"/>
      <c r="AC45" s="17"/>
      <c r="AD45" s="18"/>
      <c r="AE45" s="290"/>
      <c r="AF45" s="287" t="s">
        <v>3218</v>
      </c>
      <c r="AG45" s="284" t="s">
        <v>4153</v>
      </c>
      <c r="AH45" s="284" t="str">
        <f>IFERROR(IF(AG45&lt;&gt;"",": "&amp;VLOOKUP(AG45,[3]mon!$A$1:$C$36145,2,0),""),"")</f>
        <v>: Lắp mạch điện trạm bơm</v>
      </c>
    </row>
    <row r="46" spans="1:34" ht="15.75" customHeight="1" x14ac:dyDescent="0.4">
      <c r="A46" s="104"/>
      <c r="B46" s="52" t="s">
        <v>834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"&amp;VLOOKUP(AG46,[3]mon!$A$1:$C$36145,2,0),""),"")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 t="s">
        <v>3218</v>
      </c>
      <c r="U47" s="28">
        <v>4</v>
      </c>
      <c r="V47" s="28"/>
      <c r="W47" s="107" t="s">
        <v>369</v>
      </c>
      <c r="X47" s="25" t="s">
        <v>3218</v>
      </c>
      <c r="Y47" s="28">
        <v>1</v>
      </c>
      <c r="Z47" s="28"/>
      <c r="AA47" s="107" t="s">
        <v>369</v>
      </c>
      <c r="AB47" s="25"/>
      <c r="AC47" s="27"/>
      <c r="AD47" s="28"/>
      <c r="AE47" s="292"/>
      <c r="AF47" s="288"/>
      <c r="AG47" s="285"/>
      <c r="AH47" s="285" t="str">
        <f>IFERROR(IF(AG47&lt;&gt;"",": "&amp;VLOOKUP(AG47,[3]mon!$A$1:$C$36145,2,0),""),"")</f>
        <v/>
      </c>
    </row>
    <row r="48" spans="1:34" ht="15.75" customHeight="1" x14ac:dyDescent="0.4">
      <c r="A48" s="104"/>
      <c r="B48" s="54"/>
      <c r="C48" s="784" t="s">
        <v>542</v>
      </c>
      <c r="D48" s="40"/>
      <c r="E48" s="41"/>
      <c r="F48" s="42"/>
      <c r="G48" s="105"/>
      <c r="H48" s="40" t="s">
        <v>3218</v>
      </c>
      <c r="I48" s="42">
        <v>3</v>
      </c>
      <c r="J48" s="42"/>
      <c r="K48" s="105" t="s">
        <v>369</v>
      </c>
      <c r="L48" s="40" t="s">
        <v>3218</v>
      </c>
      <c r="M48" s="42">
        <v>3</v>
      </c>
      <c r="N48" s="42"/>
      <c r="O48" s="105" t="s">
        <v>369</v>
      </c>
      <c r="P48" s="40" t="s">
        <v>3218</v>
      </c>
      <c r="Q48" s="41">
        <v>3</v>
      </c>
      <c r="R48" s="42"/>
      <c r="S48" s="105" t="s">
        <v>369</v>
      </c>
      <c r="T48" s="40"/>
      <c r="U48" s="42"/>
      <c r="V48" s="42"/>
      <c r="W48" s="105"/>
      <c r="X48" s="40" t="s">
        <v>4953</v>
      </c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"&amp;VLOOKUP(AG48,[3]mon!$A$1:$C$36145,2,0),""),"")</f>
        <v/>
      </c>
    </row>
    <row r="49" spans="1:34" ht="15.75" customHeight="1" x14ac:dyDescent="0.4">
      <c r="A49" s="102">
        <v>12</v>
      </c>
      <c r="B49" s="51" t="s">
        <v>4792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3215</v>
      </c>
      <c r="AG49" s="284" t="s">
        <v>4862</v>
      </c>
      <c r="AH49" s="284" t="str">
        <f>IFERROR(IF(AG49&lt;&gt;"",": "&amp;VLOOKUP(AG49,[3]mon!$A$1:$C$36145,2,0),""),"")</f>
        <v/>
      </c>
    </row>
    <row r="50" spans="1:34" ht="15.75" customHeight="1" x14ac:dyDescent="0.4">
      <c r="A50" s="104"/>
      <c r="B50" s="52" t="s">
        <v>832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"&amp;VLOOKUP(AG50,[3]mon!$A$1:$C$36145,2,0),""),"")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3215</v>
      </c>
      <c r="E51" s="26">
        <v>4</v>
      </c>
      <c r="F51" s="26"/>
      <c r="G51" s="108" t="s">
        <v>266</v>
      </c>
      <c r="H51" s="25" t="s">
        <v>3215</v>
      </c>
      <c r="I51" s="27">
        <v>4</v>
      </c>
      <c r="J51" s="28"/>
      <c r="K51" s="107" t="s">
        <v>266</v>
      </c>
      <c r="L51" s="25" t="s">
        <v>3215</v>
      </c>
      <c r="M51" s="28">
        <v>4</v>
      </c>
      <c r="N51" s="28"/>
      <c r="O51" s="107" t="s">
        <v>266</v>
      </c>
      <c r="P51" s="25" t="s">
        <v>3215</v>
      </c>
      <c r="Q51" s="27">
        <v>4</v>
      </c>
      <c r="R51" s="28"/>
      <c r="S51" s="107" t="s">
        <v>266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"&amp;VLOOKUP(AG51,[3]mon!$A$1:$C$36145,2,0),""),"")</f>
        <v/>
      </c>
    </row>
    <row r="52" spans="1:34" ht="15.75" customHeight="1" x14ac:dyDescent="0.4">
      <c r="A52" s="104"/>
      <c r="B52" s="52"/>
      <c r="C52" s="784" t="s">
        <v>542</v>
      </c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"&amp;VLOOKUP(AG52,[3]mon!$A$1:$C$36145,2,0),""),"")</f>
        <v/>
      </c>
    </row>
    <row r="53" spans="1:34" ht="15.75" customHeight="1" x14ac:dyDescent="0.4">
      <c r="A53" s="102">
        <v>13</v>
      </c>
      <c r="B53" s="51" t="s">
        <v>4794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3215</v>
      </c>
      <c r="AG53" s="284" t="s">
        <v>4862</v>
      </c>
      <c r="AH53" s="284" t="str">
        <f>IFERROR(IF(AG53&lt;&gt;"",": "&amp;VLOOKUP(AG53,[3]mon!$A$1:$C$36145,2,0),""),"")</f>
        <v/>
      </c>
    </row>
    <row r="54" spans="1:34" ht="15.75" customHeight="1" x14ac:dyDescent="0.4">
      <c r="A54" s="104"/>
      <c r="B54" s="52" t="s">
        <v>832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"&amp;VLOOKUP(AG54,[3]mon!$A$1:$C$36145,2,0),""),"")</f>
        <v/>
      </c>
    </row>
    <row r="55" spans="1:34" ht="15.75" customHeight="1" x14ac:dyDescent="0.4">
      <c r="A55" s="104"/>
      <c r="B55" s="52"/>
      <c r="C55" s="784" t="s">
        <v>1</v>
      </c>
      <c r="D55" s="25" t="s">
        <v>3215</v>
      </c>
      <c r="E55" s="26">
        <v>4</v>
      </c>
      <c r="F55" s="26"/>
      <c r="G55" s="108" t="s">
        <v>277</v>
      </c>
      <c r="H55" s="25" t="s">
        <v>3215</v>
      </c>
      <c r="I55" s="27">
        <v>4</v>
      </c>
      <c r="J55" s="28"/>
      <c r="K55" s="107" t="s">
        <v>277</v>
      </c>
      <c r="L55" s="25" t="s">
        <v>3215</v>
      </c>
      <c r="M55" s="28">
        <v>4</v>
      </c>
      <c r="N55" s="28"/>
      <c r="O55" s="107" t="s">
        <v>277</v>
      </c>
      <c r="P55" s="30" t="s">
        <v>3215</v>
      </c>
      <c r="Q55" s="31">
        <v>4</v>
      </c>
      <c r="R55" s="28"/>
      <c r="S55" s="107" t="s">
        <v>277</v>
      </c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"&amp;VLOOKUP(AG55,[3]mon!$A$1:$C$36145,2,0),""),"")</f>
        <v/>
      </c>
    </row>
    <row r="56" spans="1:34" ht="15.75" customHeight="1" x14ac:dyDescent="0.4">
      <c r="A56" s="104"/>
      <c r="B56" s="54"/>
      <c r="C56" s="784" t="s">
        <v>542</v>
      </c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"&amp;VLOOKUP(AG56,[3]mon!$A$1:$C$36145,2,0),""),"")</f>
        <v/>
      </c>
    </row>
    <row r="57" spans="1:34" ht="15.75" customHeight="1" x14ac:dyDescent="0.4">
      <c r="A57" s="102">
        <v>14</v>
      </c>
      <c r="B57" s="51" t="s">
        <v>4793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3214</v>
      </c>
      <c r="AG57" s="284" t="s">
        <v>4861</v>
      </c>
      <c r="AH57" s="284" t="str">
        <f>IFERROR(IF(AG57&lt;&gt;"",": "&amp;VLOOKUP(AG57,[3]mon!$A$1:$C$36145,2,0),""),"")</f>
        <v/>
      </c>
    </row>
    <row r="58" spans="1:34" ht="15.75" customHeight="1" x14ac:dyDescent="0.4">
      <c r="A58" s="104"/>
      <c r="B58" s="52" t="s">
        <v>832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"&amp;VLOOKUP(AG58,[3]mon!$A$1:$C$36145,2,0),""),"")</f>
        <v/>
      </c>
    </row>
    <row r="59" spans="1:34" ht="15.75" customHeight="1" x14ac:dyDescent="0.4">
      <c r="A59" s="104"/>
      <c r="B59" s="52"/>
      <c r="C59" s="784" t="s">
        <v>1</v>
      </c>
      <c r="D59" s="25" t="s">
        <v>3214</v>
      </c>
      <c r="E59" s="26">
        <v>4</v>
      </c>
      <c r="F59" s="26"/>
      <c r="G59" s="108" t="s">
        <v>254</v>
      </c>
      <c r="H59" s="25" t="s">
        <v>3214</v>
      </c>
      <c r="I59" s="27">
        <v>4</v>
      </c>
      <c r="J59" s="28"/>
      <c r="K59" s="107" t="s">
        <v>254</v>
      </c>
      <c r="L59" s="25" t="s">
        <v>3214</v>
      </c>
      <c r="M59" s="28">
        <v>4</v>
      </c>
      <c r="N59" s="28"/>
      <c r="O59" s="107" t="s">
        <v>254</v>
      </c>
      <c r="P59" s="25" t="s">
        <v>3214</v>
      </c>
      <c r="Q59" s="27">
        <v>4</v>
      </c>
      <c r="R59" s="28"/>
      <c r="S59" s="107" t="s">
        <v>254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"&amp;VLOOKUP(AG59,[3]mon!$A$1:$C$36145,2,0),""),"")</f>
        <v/>
      </c>
    </row>
    <row r="60" spans="1:34" ht="15.75" customHeight="1" x14ac:dyDescent="0.4">
      <c r="A60" s="104"/>
      <c r="B60" s="52"/>
      <c r="C60" s="784" t="s">
        <v>542</v>
      </c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"&amp;VLOOKUP(AG60,[3]mon!$A$1:$C$36145,2,0),""),"")</f>
        <v/>
      </c>
    </row>
    <row r="61" spans="1:34" ht="15.75" customHeight="1" x14ac:dyDescent="0.4">
      <c r="A61" s="102">
        <v>15</v>
      </c>
      <c r="B61" s="51" t="s">
        <v>4795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3214</v>
      </c>
      <c r="AG61" s="284" t="s">
        <v>4861</v>
      </c>
      <c r="AH61" s="284" t="str">
        <f>IFERROR(IF(AG61&lt;&gt;"",": "&amp;VLOOKUP(AG61,[3]mon!$A$1:$C$36145,2,0),""),"")</f>
        <v/>
      </c>
    </row>
    <row r="62" spans="1:34" ht="15.75" customHeight="1" x14ac:dyDescent="0.4">
      <c r="A62" s="104"/>
      <c r="B62" s="52" t="s">
        <v>832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"&amp;VLOOKUP(AG62,[3]mon!$A$1:$C$36145,2,0),""),"")</f>
        <v/>
      </c>
    </row>
    <row r="63" spans="1:34" ht="15.75" customHeight="1" x14ac:dyDescent="0.4">
      <c r="A63" s="104"/>
      <c r="B63" s="52"/>
      <c r="C63" s="784" t="s">
        <v>1</v>
      </c>
      <c r="D63" s="25" t="s">
        <v>3214</v>
      </c>
      <c r="E63" s="26">
        <v>4</v>
      </c>
      <c r="F63" s="26"/>
      <c r="G63" s="108" t="s">
        <v>234</v>
      </c>
      <c r="H63" s="25" t="s">
        <v>3214</v>
      </c>
      <c r="I63" s="27">
        <v>4</v>
      </c>
      <c r="J63" s="28"/>
      <c r="K63" s="107" t="s">
        <v>234</v>
      </c>
      <c r="L63" s="25" t="s">
        <v>3214</v>
      </c>
      <c r="M63" s="28">
        <v>4</v>
      </c>
      <c r="N63" s="28"/>
      <c r="O63" s="107" t="s">
        <v>234</v>
      </c>
      <c r="P63" s="25" t="s">
        <v>3214</v>
      </c>
      <c r="Q63" s="27">
        <v>4</v>
      </c>
      <c r="R63" s="28"/>
      <c r="S63" s="107" t="s">
        <v>234</v>
      </c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"&amp;VLOOKUP(AG63,[3]mon!$A$1:$C$36145,2,0),""),"")</f>
        <v/>
      </c>
    </row>
    <row r="64" spans="1:34" ht="15.75" customHeight="1" x14ac:dyDescent="0.4">
      <c r="A64" s="104"/>
      <c r="B64" s="52"/>
      <c r="C64" s="784" t="s">
        <v>542</v>
      </c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"&amp;VLOOKUP(AG64,[3]mon!$A$1:$C$36145,2,0),""),"")</f>
        <v/>
      </c>
    </row>
    <row r="65" spans="1:34" ht="15.75" customHeight="1" x14ac:dyDescent="0.4">
      <c r="A65" s="102">
        <v>16</v>
      </c>
      <c r="B65" s="51" t="s">
        <v>5021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 t="s">
        <v>2148</v>
      </c>
      <c r="Y65" s="18">
        <v>5</v>
      </c>
      <c r="Z65" s="18"/>
      <c r="AA65" s="111" t="s">
        <v>199</v>
      </c>
      <c r="AB65" s="15"/>
      <c r="AC65" s="17"/>
      <c r="AD65" s="18"/>
      <c r="AE65" s="290"/>
      <c r="AF65" s="287" t="s">
        <v>2148</v>
      </c>
      <c r="AG65" s="284" t="s">
        <v>4860</v>
      </c>
      <c r="AH65" s="284" t="str">
        <f>IFERROR(IF(AG65&lt;&gt;"",": "&amp;VLOOKUP(AG65,[3]mon!$A$1:$C$36145,2,0),""),"")</f>
        <v/>
      </c>
    </row>
    <row r="66" spans="1:34" ht="15.75" customHeight="1" x14ac:dyDescent="0.4">
      <c r="A66" s="104"/>
      <c r="B66" s="52" t="s">
        <v>834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"&amp;VLOOKUP(AG66,[3]mon!$A$1:$C$36145,2,0),""),"")</f>
        <v/>
      </c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 t="s">
        <v>2148</v>
      </c>
      <c r="U67" s="28">
        <v>5</v>
      </c>
      <c r="V67" s="28"/>
      <c r="W67" s="107" t="s">
        <v>199</v>
      </c>
      <c r="X67" s="25" t="s">
        <v>2148</v>
      </c>
      <c r="Y67" s="28">
        <v>5</v>
      </c>
      <c r="Z67" s="28"/>
      <c r="AA67" s="107" t="s">
        <v>199</v>
      </c>
      <c r="AB67" s="25"/>
      <c r="AC67" s="27"/>
      <c r="AD67" s="28"/>
      <c r="AE67" s="292"/>
      <c r="AF67" s="288"/>
      <c r="AG67" s="285"/>
      <c r="AH67" s="285" t="str">
        <f>IFERROR(IF(AG67&lt;&gt;"",": "&amp;VLOOKUP(AG67,[3]mon!$A$1:$C$36145,2,0),""),"")</f>
        <v/>
      </c>
    </row>
    <row r="68" spans="1:34" ht="15.75" customHeight="1" x14ac:dyDescent="0.4">
      <c r="A68" s="104"/>
      <c r="B68" s="52"/>
      <c r="C68" s="784" t="s">
        <v>542</v>
      </c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"&amp;VLOOKUP(AG68,[3]mon!$A$1:$C$36145,2,0),""),"")</f>
        <v/>
      </c>
    </row>
    <row r="69" spans="1:34" ht="15.75" customHeight="1" x14ac:dyDescent="0.4">
      <c r="A69" s="102">
        <v>17</v>
      </c>
      <c r="B69" s="51" t="s">
        <v>4923</v>
      </c>
      <c r="C69" s="780" t="s">
        <v>0</v>
      </c>
      <c r="D69" s="15" t="s">
        <v>3215</v>
      </c>
      <c r="E69" s="16">
        <v>4</v>
      </c>
      <c r="F69" s="16"/>
      <c r="G69" s="112" t="s">
        <v>229</v>
      </c>
      <c r="H69" s="15" t="s">
        <v>3215</v>
      </c>
      <c r="I69" s="17">
        <v>4</v>
      </c>
      <c r="J69" s="18"/>
      <c r="K69" s="111" t="s">
        <v>229</v>
      </c>
      <c r="L69" s="18" t="s">
        <v>3215</v>
      </c>
      <c r="M69" s="18">
        <v>4</v>
      </c>
      <c r="N69" s="18"/>
      <c r="O69" s="111" t="s">
        <v>229</v>
      </c>
      <c r="P69" s="15" t="s">
        <v>3215</v>
      </c>
      <c r="Q69" s="17">
        <v>4</v>
      </c>
      <c r="R69" s="18"/>
      <c r="S69" s="111" t="s">
        <v>229</v>
      </c>
      <c r="T69" s="15" t="s">
        <v>3215</v>
      </c>
      <c r="U69" s="17">
        <v>4</v>
      </c>
      <c r="V69" s="18"/>
      <c r="W69" s="111" t="s">
        <v>229</v>
      </c>
      <c r="X69" s="15" t="s">
        <v>3215</v>
      </c>
      <c r="Y69" s="18">
        <v>4</v>
      </c>
      <c r="Z69" s="18"/>
      <c r="AA69" s="111" t="s">
        <v>229</v>
      </c>
      <c r="AB69" s="15"/>
      <c r="AC69" s="17"/>
      <c r="AD69" s="18"/>
      <c r="AE69" s="290"/>
      <c r="AF69" s="287" t="s">
        <v>3215</v>
      </c>
      <c r="AG69" s="284" t="s">
        <v>4865</v>
      </c>
      <c r="AH69" s="284" t="str">
        <f>IFERROR(IF(AG69&lt;&gt;"",": "&amp;VLOOKUP(AG69,[3]mon!$A$1:$C$36145,2,0),""),"")</f>
        <v/>
      </c>
    </row>
    <row r="70" spans="1:34" ht="15.75" customHeight="1" x14ac:dyDescent="0.4">
      <c r="A70" s="104"/>
      <c r="B70" s="52" t="s">
        <v>4924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"&amp;VLOOKUP(AG70,[3]mon!$A$1:$C$36145,2,0),""),"")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 t="s">
        <v>3215</v>
      </c>
      <c r="Y71" s="28">
        <v>4</v>
      </c>
      <c r="Z71" s="28"/>
      <c r="AA71" s="107" t="s">
        <v>229</v>
      </c>
      <c r="AB71" s="25"/>
      <c r="AC71" s="27"/>
      <c r="AD71" s="28"/>
      <c r="AE71" s="292"/>
      <c r="AF71" s="288"/>
      <c r="AG71" s="285"/>
      <c r="AH71" s="285" t="str">
        <f>IFERROR(IF(AG71&lt;&gt;"",": "&amp;VLOOKUP(AG71,[3]mon!$A$1:$C$36145,2,0),""),"")</f>
        <v/>
      </c>
    </row>
    <row r="72" spans="1:34" ht="15.75" customHeight="1" x14ac:dyDescent="0.4">
      <c r="A72" s="104"/>
      <c r="B72" s="52"/>
      <c r="C72" s="784" t="s">
        <v>542</v>
      </c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"&amp;VLOOKUP(AG72,[3]mon!$A$1:$C$36145,2,0),""),"")</f>
        <v/>
      </c>
    </row>
    <row r="73" spans="1:34" ht="15.75" customHeight="1" x14ac:dyDescent="0.4">
      <c r="A73" s="102">
        <v>18</v>
      </c>
      <c r="B73" s="51" t="s">
        <v>5028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 t="s">
        <v>3200</v>
      </c>
      <c r="Y73" s="18">
        <v>5</v>
      </c>
      <c r="Z73" s="18"/>
      <c r="AA73" s="111" t="s">
        <v>705</v>
      </c>
      <c r="AB73" s="15"/>
      <c r="AC73" s="17"/>
      <c r="AD73" s="18"/>
      <c r="AE73" s="290"/>
      <c r="AF73" s="287" t="s">
        <v>1256</v>
      </c>
      <c r="AG73" s="284" t="s">
        <v>4863</v>
      </c>
      <c r="AH73" s="284" t="str">
        <f>IFERROR(IF(AG73&lt;&gt;"",": "&amp;VLOOKUP(AG73,[3]mon!$A$1:$C$36145,2,0),""),"")</f>
        <v/>
      </c>
    </row>
    <row r="74" spans="1:34" ht="15.75" customHeight="1" x14ac:dyDescent="0.4">
      <c r="A74" s="104"/>
      <c r="B74" s="52" t="s">
        <v>834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3200</v>
      </c>
      <c r="AG74" s="285" t="s">
        <v>4864</v>
      </c>
      <c r="AH74" s="285" t="str">
        <f>IFERROR(IF(AG74&lt;&gt;"",": "&amp;VLOOKUP(AG74,[3]mon!$A$1:$C$36145,2,0),""),"")</f>
        <v/>
      </c>
    </row>
    <row r="75" spans="1:34" ht="15.75" customHeight="1" x14ac:dyDescent="0.4">
      <c r="A75" s="104"/>
      <c r="B75" s="52"/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 t="s">
        <v>3200</v>
      </c>
      <c r="U75" s="28">
        <v>5</v>
      </c>
      <c r="V75" s="28"/>
      <c r="W75" s="107" t="s">
        <v>705</v>
      </c>
      <c r="X75" s="25" t="s">
        <v>3200</v>
      </c>
      <c r="Y75" s="28">
        <v>5</v>
      </c>
      <c r="Z75" s="28"/>
      <c r="AA75" s="107" t="s">
        <v>705</v>
      </c>
      <c r="AB75" s="25"/>
      <c r="AC75" s="27"/>
      <c r="AD75" s="28"/>
      <c r="AE75" s="292"/>
      <c r="AF75" s="288"/>
      <c r="AG75" s="285"/>
      <c r="AH75" s="285" t="str">
        <f>IFERROR(IF(AG75&lt;&gt;"",": "&amp;VLOOKUP(AG75,[3]mon!$A$1:$C$36145,2,0),""),"")</f>
        <v/>
      </c>
    </row>
    <row r="76" spans="1:34" ht="15.75" customHeight="1" x14ac:dyDescent="0.4">
      <c r="A76" s="104"/>
      <c r="B76" s="52"/>
      <c r="C76" s="785" t="s">
        <v>542</v>
      </c>
      <c r="D76" s="25" t="s">
        <v>1256</v>
      </c>
      <c r="E76" s="26">
        <v>3</v>
      </c>
      <c r="F76" s="26"/>
      <c r="G76" s="108" t="s">
        <v>679</v>
      </c>
      <c r="H76" s="25" t="s">
        <v>1256</v>
      </c>
      <c r="I76" s="28">
        <v>3</v>
      </c>
      <c r="J76" s="28"/>
      <c r="K76" s="107" t="s">
        <v>679</v>
      </c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 t="s">
        <v>5027</v>
      </c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"&amp;VLOOKUP(AG76,[3]mon!$A$1:$C$36145,2,0),""),"")</f>
        <v/>
      </c>
    </row>
    <row r="77" spans="1:34" ht="15.75" customHeight="1" x14ac:dyDescent="0.4">
      <c r="A77" s="487"/>
      <c r="B77" s="487"/>
      <c r="C77" s="487"/>
      <c r="D77" s="487" t="s">
        <v>369</v>
      </c>
      <c r="E77" s="487" t="s">
        <v>560</v>
      </c>
      <c r="F77" s="487"/>
      <c r="G77" s="487"/>
      <c r="H77" s="487" t="s">
        <v>2200</v>
      </c>
      <c r="I77" s="487" t="s">
        <v>2201</v>
      </c>
      <c r="J77" s="487"/>
      <c r="K77" s="487"/>
      <c r="L77" s="487" t="s">
        <v>2150</v>
      </c>
      <c r="M77" s="487" t="s">
        <v>2171</v>
      </c>
      <c r="N77" s="487"/>
      <c r="O77" s="487"/>
      <c r="P77" s="487" t="s">
        <v>195</v>
      </c>
      <c r="Q77" s="487" t="s">
        <v>194</v>
      </c>
      <c r="R77" s="487"/>
      <c r="S77" s="487"/>
      <c r="T77" s="487" t="s">
        <v>216</v>
      </c>
      <c r="U77" s="487" t="s">
        <v>2236</v>
      </c>
      <c r="V77" s="487"/>
      <c r="W77" s="487"/>
      <c r="X77" s="487" t="s">
        <v>199</v>
      </c>
      <c r="Y77" s="487" t="s">
        <v>198</v>
      </c>
      <c r="Z77" s="487"/>
      <c r="AA77" s="487"/>
      <c r="AB77" s="487"/>
      <c r="AC77" s="487"/>
      <c r="AD77" s="487"/>
      <c r="AE77" s="487"/>
    </row>
    <row r="78" spans="1:34" ht="15.75" customHeight="1" x14ac:dyDescent="0.4">
      <c r="A78" s="487"/>
      <c r="B78" s="487"/>
      <c r="C78" s="487"/>
      <c r="D78" s="487" t="s">
        <v>679</v>
      </c>
      <c r="E78" s="487" t="s">
        <v>681</v>
      </c>
      <c r="F78" s="487"/>
      <c r="G78" s="487"/>
      <c r="H78" s="487" t="s">
        <v>705</v>
      </c>
      <c r="I78" s="487" t="s">
        <v>749</v>
      </c>
      <c r="J78" s="487"/>
      <c r="K78" s="487"/>
      <c r="L78" s="487" t="s">
        <v>229</v>
      </c>
      <c r="M78" s="487" t="s">
        <v>583</v>
      </c>
      <c r="N78" s="487"/>
      <c r="O78" s="487"/>
      <c r="P78" s="487" t="s">
        <v>234</v>
      </c>
      <c r="Q78" s="487" t="s">
        <v>2265</v>
      </c>
      <c r="R78" s="487"/>
      <c r="S78" s="487"/>
      <c r="T78" s="487" t="s">
        <v>243</v>
      </c>
      <c r="U78" s="487" t="s">
        <v>2270</v>
      </c>
      <c r="V78" s="487"/>
      <c r="W78" s="487"/>
      <c r="X78" s="487" t="s">
        <v>254</v>
      </c>
      <c r="Y78" s="487" t="s">
        <v>1253</v>
      </c>
      <c r="Z78" s="487"/>
      <c r="AA78" s="487"/>
      <c r="AB78" s="487"/>
      <c r="AC78" s="487"/>
      <c r="AD78" s="487"/>
      <c r="AE78" s="487"/>
    </row>
    <row r="79" spans="1:34" ht="15.75" customHeight="1" x14ac:dyDescent="0.4">
      <c r="A79" s="487"/>
      <c r="B79" s="487"/>
      <c r="C79" s="487"/>
      <c r="D79" s="487" t="s">
        <v>256</v>
      </c>
      <c r="E79" s="487" t="s">
        <v>2228</v>
      </c>
      <c r="F79" s="487"/>
      <c r="G79" s="487"/>
      <c r="H79" s="487" t="s">
        <v>266</v>
      </c>
      <c r="I79" s="487" t="s">
        <v>2272</v>
      </c>
      <c r="J79" s="487"/>
      <c r="K79" s="487"/>
      <c r="L79" s="487" t="s">
        <v>267</v>
      </c>
      <c r="M79" s="487" t="s">
        <v>132</v>
      </c>
      <c r="N79" s="487"/>
      <c r="O79" s="487"/>
      <c r="P79" s="487" t="s">
        <v>277</v>
      </c>
      <c r="Q79" s="487" t="s">
        <v>2274</v>
      </c>
      <c r="R79" s="487"/>
      <c r="S79" s="487"/>
      <c r="T79" s="487" t="s">
        <v>277</v>
      </c>
      <c r="U79" s="487" t="s">
        <v>2274</v>
      </c>
      <c r="V79" s="487"/>
      <c r="W79" s="487"/>
      <c r="X79" s="487"/>
      <c r="Y79" s="487"/>
      <c r="Z79" s="487"/>
      <c r="AA79" s="487"/>
      <c r="AB79" s="487"/>
      <c r="AC79" s="487"/>
      <c r="AD79" s="487"/>
      <c r="AE79" s="487"/>
    </row>
    <row r="80" spans="1:34" ht="15.75" customHeight="1" x14ac:dyDescent="0.4">
      <c r="A80" s="487"/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</row>
    <row r="81" spans="1:31" ht="15.75" customHeight="1" x14ac:dyDescent="0.4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</row>
    <row r="223" spans="3:28" ht="15.75" customHeight="1" x14ac:dyDescent="0.4">
      <c r="C223" s="1" t="s">
        <v>343</v>
      </c>
      <c r="D223" s="1" t="s">
        <v>394</v>
      </c>
      <c r="G223" s="1" t="s">
        <v>705</v>
      </c>
      <c r="H223" s="1" t="s">
        <v>749</v>
      </c>
      <c r="K223" s="1" t="s">
        <v>229</v>
      </c>
      <c r="L223" s="1" t="s">
        <v>53</v>
      </c>
      <c r="O223" s="1" t="s">
        <v>231</v>
      </c>
      <c r="P223" s="1" t="s">
        <v>230</v>
      </c>
      <c r="S223" s="1" t="s">
        <v>239</v>
      </c>
      <c r="T223" s="1" t="s">
        <v>238</v>
      </c>
      <c r="W223" s="1" t="s">
        <v>256</v>
      </c>
      <c r="X223" s="1" t="s">
        <v>71</v>
      </c>
      <c r="AA223" s="1" t="s">
        <v>260</v>
      </c>
      <c r="AB223" s="1" t="s">
        <v>259</v>
      </c>
    </row>
    <row r="224" spans="3:28" ht="15.75" customHeight="1" x14ac:dyDescent="0.4">
      <c r="C224" s="1" t="s">
        <v>264</v>
      </c>
      <c r="D224" s="1" t="s">
        <v>263</v>
      </c>
      <c r="G224" s="1" t="s">
        <v>266</v>
      </c>
      <c r="H224" s="1" t="s">
        <v>265</v>
      </c>
      <c r="K224" s="1" t="s">
        <v>267</v>
      </c>
      <c r="L224" s="1" t="s">
        <v>132</v>
      </c>
      <c r="O224" s="1" t="s">
        <v>270</v>
      </c>
      <c r="P224" s="1" t="s">
        <v>269</v>
      </c>
      <c r="S224" s="1" t="s">
        <v>272</v>
      </c>
      <c r="T224" s="1" t="s">
        <v>84</v>
      </c>
      <c r="W224" s="1" t="s">
        <v>275</v>
      </c>
      <c r="X224" s="1" t="s">
        <v>274</v>
      </c>
      <c r="AA224" s="1" t="s">
        <v>277</v>
      </c>
      <c r="AB224" s="1" t="s">
        <v>2287</v>
      </c>
    </row>
  </sheetData>
  <mergeCells count="48">
    <mergeCell ref="C75:C76"/>
    <mergeCell ref="C65:C66"/>
    <mergeCell ref="C67:C68"/>
    <mergeCell ref="C69:C70"/>
    <mergeCell ref="C71:C72"/>
    <mergeCell ref="C73:C74"/>
    <mergeCell ref="C55:C56"/>
    <mergeCell ref="C57:C58"/>
    <mergeCell ref="C59:C60"/>
    <mergeCell ref="C61:C62"/>
    <mergeCell ref="C63:C64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abSelected="1" topLeftCell="A712" zoomScale="115" zoomScaleNormal="115" workbookViewId="0">
      <selection activeCell="A721" sqref="A721:AE756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5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847" t="str">
        <f>'DL1'!A1:D2</f>
        <v xml:space="preserve">TRƯỜNG CAO ĐẲNG
CƠ ĐIỆN XÂY DỰNG VIỆT XÔ 
</v>
      </c>
      <c r="B1" s="847"/>
      <c r="C1" s="847"/>
      <c r="D1" s="847"/>
      <c r="E1" s="12"/>
      <c r="F1" s="12"/>
      <c r="G1" s="12"/>
      <c r="H1" s="819" t="s">
        <v>561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13"/>
      <c r="Z1" s="13"/>
      <c r="AA1" s="80" t="s">
        <v>4910</v>
      </c>
    </row>
    <row r="2" spans="1:39" ht="15.75" customHeight="1" x14ac:dyDescent="0.4">
      <c r="A2" s="847"/>
      <c r="B2" s="847"/>
      <c r="C2" s="847"/>
      <c r="D2" s="847"/>
      <c r="E2" s="6"/>
      <c r="F2" s="7"/>
      <c r="G2" s="8"/>
      <c r="H2" s="823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333" t="s">
        <v>3597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7"/>
      <c r="D4" s="844" t="s">
        <v>20</v>
      </c>
      <c r="E4" s="845"/>
      <c r="F4" s="845"/>
      <c r="G4" s="846"/>
      <c r="H4" s="844" t="s">
        <v>21</v>
      </c>
      <c r="I4" s="845"/>
      <c r="J4" s="845"/>
      <c r="K4" s="846"/>
      <c r="L4" s="844" t="s">
        <v>22</v>
      </c>
      <c r="M4" s="845"/>
      <c r="N4" s="845"/>
      <c r="O4" s="846"/>
      <c r="P4" s="844" t="s">
        <v>23</v>
      </c>
      <c r="Q4" s="845"/>
      <c r="R4" s="845"/>
      <c r="S4" s="846"/>
      <c r="T4" s="844" t="s">
        <v>24</v>
      </c>
      <c r="U4" s="845"/>
      <c r="V4" s="845"/>
      <c r="W4" s="846"/>
      <c r="X4" s="844" t="s">
        <v>25</v>
      </c>
      <c r="Y4" s="845"/>
      <c r="Z4" s="845"/>
      <c r="AA4" s="846"/>
      <c r="AB4" s="841" t="s">
        <v>26</v>
      </c>
      <c r="AC4" s="842"/>
      <c r="AD4" s="842"/>
      <c r="AE4" s="843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2">
        <v>1</v>
      </c>
      <c r="B5" s="51" t="s">
        <v>3575</v>
      </c>
      <c r="C5" s="780" t="s">
        <v>0</v>
      </c>
      <c r="D5" s="15" t="s">
        <v>3623</v>
      </c>
      <c r="E5" s="16">
        <v>4</v>
      </c>
      <c r="F5" s="16">
        <v>106</v>
      </c>
      <c r="G5" s="112" t="s">
        <v>4</v>
      </c>
      <c r="H5" s="15" t="s">
        <v>3589</v>
      </c>
      <c r="I5" s="17">
        <v>4</v>
      </c>
      <c r="J5" s="18" t="s">
        <v>4718</v>
      </c>
      <c r="K5" s="111" t="s">
        <v>820</v>
      </c>
      <c r="L5" s="15"/>
      <c r="M5" s="18"/>
      <c r="N5" s="18"/>
      <c r="O5" s="111"/>
      <c r="P5" s="34" t="s">
        <v>3589</v>
      </c>
      <c r="Q5" s="35">
        <v>4</v>
      </c>
      <c r="R5" s="36" t="s">
        <v>4718</v>
      </c>
      <c r="S5" s="111" t="s">
        <v>820</v>
      </c>
      <c r="T5" s="15" t="s">
        <v>3623</v>
      </c>
      <c r="U5" s="18">
        <v>4</v>
      </c>
      <c r="V5" s="18">
        <v>106</v>
      </c>
      <c r="W5" s="111" t="s">
        <v>4</v>
      </c>
      <c r="X5" s="18"/>
      <c r="Y5" s="18"/>
      <c r="Z5" s="18"/>
      <c r="AA5" s="111"/>
      <c r="AB5" s="15"/>
      <c r="AC5" s="17"/>
      <c r="AD5" s="18"/>
      <c r="AE5" s="290"/>
      <c r="AF5" s="28" t="str">
        <f>IF(C5=0,C4,C5)</f>
        <v>s</v>
      </c>
    </row>
    <row r="6" spans="1:39" s="11" customFormat="1" ht="12.75" customHeight="1" x14ac:dyDescent="0.3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" t="str">
        <f t="shared" ref="AF6:AF7" si="0">IF(C6=0,C5,C6)</f>
        <v>s</v>
      </c>
    </row>
    <row r="7" spans="1:39" s="11" customFormat="1" ht="12.75" customHeight="1" x14ac:dyDescent="0.3">
      <c r="A7" s="104"/>
      <c r="B7" s="52"/>
      <c r="C7" s="784" t="s">
        <v>1</v>
      </c>
      <c r="D7" s="25" t="s">
        <v>3638</v>
      </c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106</v>
      </c>
      <c r="O7" s="107" t="s">
        <v>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" t="str">
        <f t="shared" si="0"/>
        <v>c</v>
      </c>
    </row>
    <row r="8" spans="1:39" s="11" customFormat="1" ht="12.75" customHeight="1" x14ac:dyDescent="0.3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" t="s">
        <v>542</v>
      </c>
    </row>
    <row r="9" spans="1:39" s="11" customFormat="1" ht="12.75" customHeight="1" x14ac:dyDescent="0.3">
      <c r="A9" s="102">
        <v>2</v>
      </c>
      <c r="B9" s="51" t="s">
        <v>3576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3589</v>
      </c>
      <c r="M9" s="18">
        <v>4</v>
      </c>
      <c r="N9" s="18" t="s">
        <v>4718</v>
      </c>
      <c r="O9" s="111" t="s">
        <v>820</v>
      </c>
      <c r="P9" s="34"/>
      <c r="Q9" s="35"/>
      <c r="R9" s="36"/>
      <c r="S9" s="111"/>
      <c r="T9" s="15" t="s">
        <v>3589</v>
      </c>
      <c r="U9" s="18">
        <v>4</v>
      </c>
      <c r="V9" s="18" t="s">
        <v>4718</v>
      </c>
      <c r="W9" s="111" t="s">
        <v>820</v>
      </c>
      <c r="X9" s="18"/>
      <c r="Y9" s="18"/>
      <c r="Z9" s="18"/>
      <c r="AA9" s="111"/>
      <c r="AB9" s="15"/>
      <c r="AC9" s="17"/>
      <c r="AD9" s="18"/>
      <c r="AE9" s="290"/>
      <c r="AF9" s="28" t="s">
        <v>0</v>
      </c>
    </row>
    <row r="10" spans="1:39" s="11" customFormat="1" ht="12.75" customHeight="1" x14ac:dyDescent="0.3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" t="s">
        <v>0</v>
      </c>
    </row>
    <row r="11" spans="1:39" s="11" customFormat="1" ht="12.75" customHeight="1" x14ac:dyDescent="0.3">
      <c r="A11" s="104"/>
      <c r="B11" s="52"/>
      <c r="C11" s="784" t="s">
        <v>1</v>
      </c>
      <c r="D11" s="25" t="s">
        <v>3638</v>
      </c>
      <c r="E11" s="26"/>
      <c r="F11" s="26"/>
      <c r="G11" s="108"/>
      <c r="H11" s="25" t="s">
        <v>3623</v>
      </c>
      <c r="I11" s="27">
        <v>4</v>
      </c>
      <c r="J11" s="28">
        <v>106</v>
      </c>
      <c r="K11" s="107" t="s">
        <v>4</v>
      </c>
      <c r="L11" s="25"/>
      <c r="M11" s="28"/>
      <c r="N11" s="28"/>
      <c r="O11" s="107"/>
      <c r="P11" s="25" t="s">
        <v>3623</v>
      </c>
      <c r="Q11" s="27">
        <v>4</v>
      </c>
      <c r="R11" s="28">
        <v>106</v>
      </c>
      <c r="S11" s="107" t="s">
        <v>4</v>
      </c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" t="s">
        <v>1</v>
      </c>
    </row>
    <row r="12" spans="1:39" s="11" customFormat="1" ht="12.75" customHeight="1" x14ac:dyDescent="0.3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" t="s">
        <v>542</v>
      </c>
    </row>
    <row r="13" spans="1:39" s="11" customFormat="1" ht="12.75" customHeight="1" x14ac:dyDescent="0.3">
      <c r="A13" s="102">
        <v>3</v>
      </c>
      <c r="B13" s="51" t="s">
        <v>4769</v>
      </c>
      <c r="C13" s="780" t="s">
        <v>0</v>
      </c>
      <c r="D13" s="15" t="s">
        <v>3583</v>
      </c>
      <c r="E13" s="16">
        <v>4</v>
      </c>
      <c r="F13" s="16" t="s">
        <v>3721</v>
      </c>
      <c r="G13" s="112" t="s">
        <v>5</v>
      </c>
      <c r="H13" s="15" t="s">
        <v>3584</v>
      </c>
      <c r="I13" s="17">
        <v>4</v>
      </c>
      <c r="J13" s="18" t="s">
        <v>3590</v>
      </c>
      <c r="K13" s="111" t="s">
        <v>8</v>
      </c>
      <c r="L13" s="18" t="s">
        <v>3220</v>
      </c>
      <c r="M13" s="18">
        <v>4</v>
      </c>
      <c r="N13" s="18" t="s">
        <v>3650</v>
      </c>
      <c r="O13" s="111" t="s">
        <v>13</v>
      </c>
      <c r="P13" s="15"/>
      <c r="Q13" s="17"/>
      <c r="R13" s="18"/>
      <c r="S13" s="111"/>
      <c r="T13" s="15" t="s">
        <v>3220</v>
      </c>
      <c r="U13" s="18">
        <v>4</v>
      </c>
      <c r="V13" s="18" t="s">
        <v>3650</v>
      </c>
      <c r="W13" s="111" t="s">
        <v>13</v>
      </c>
      <c r="X13" s="15"/>
      <c r="Y13" s="18"/>
      <c r="Z13" s="18"/>
      <c r="AA13" s="111"/>
      <c r="AB13" s="15"/>
      <c r="AC13" s="17"/>
      <c r="AD13" s="18"/>
      <c r="AE13" s="290"/>
      <c r="AF13" s="28" t="s">
        <v>0</v>
      </c>
    </row>
    <row r="14" spans="1:39" s="11" customFormat="1" ht="12.75" customHeight="1" x14ac:dyDescent="0.3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" t="s">
        <v>0</v>
      </c>
    </row>
    <row r="15" spans="1:39" s="11" customFormat="1" ht="12.75" customHeight="1" x14ac:dyDescent="0.3">
      <c r="A15" s="104"/>
      <c r="B15" s="52"/>
      <c r="C15" s="784" t="s">
        <v>1</v>
      </c>
      <c r="D15" s="25" t="s">
        <v>3638</v>
      </c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 t="s">
        <v>3584</v>
      </c>
      <c r="Q15" s="31">
        <v>4</v>
      </c>
      <c r="R15" s="28" t="s">
        <v>3590</v>
      </c>
      <c r="S15" s="107" t="s">
        <v>8</v>
      </c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" t="s">
        <v>1</v>
      </c>
    </row>
    <row r="16" spans="1:39" s="11" customFormat="1" ht="12.75" customHeight="1" x14ac:dyDescent="0.3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" t="s">
        <v>542</v>
      </c>
    </row>
    <row r="17" spans="1:32" s="11" customFormat="1" ht="12.75" customHeight="1" x14ac:dyDescent="0.3">
      <c r="A17" s="102">
        <v>4</v>
      </c>
      <c r="B17" s="51" t="s">
        <v>4768</v>
      </c>
      <c r="C17" s="780" t="s">
        <v>0</v>
      </c>
      <c r="D17" s="15" t="s">
        <v>3220</v>
      </c>
      <c r="E17" s="16">
        <v>4</v>
      </c>
      <c r="F17" s="16" t="s">
        <v>3650</v>
      </c>
      <c r="G17" s="112" t="s">
        <v>13</v>
      </c>
      <c r="H17" s="15" t="s">
        <v>3583</v>
      </c>
      <c r="I17" s="17">
        <v>4</v>
      </c>
      <c r="J17" s="18" t="s">
        <v>3721</v>
      </c>
      <c r="K17" s="111" t="s">
        <v>5</v>
      </c>
      <c r="L17" s="15" t="s">
        <v>3583</v>
      </c>
      <c r="M17" s="18">
        <v>4</v>
      </c>
      <c r="N17" s="18" t="s">
        <v>3721</v>
      </c>
      <c r="O17" s="111" t="s">
        <v>5</v>
      </c>
      <c r="P17" s="34" t="s">
        <v>3220</v>
      </c>
      <c r="Q17" s="35">
        <v>4</v>
      </c>
      <c r="R17" s="36" t="s">
        <v>3650</v>
      </c>
      <c r="S17" s="111" t="s">
        <v>13</v>
      </c>
      <c r="T17" s="15" t="s">
        <v>3583</v>
      </c>
      <c r="U17" s="18">
        <v>4</v>
      </c>
      <c r="V17" s="18" t="s">
        <v>3721</v>
      </c>
      <c r="W17" s="111" t="s">
        <v>5</v>
      </c>
      <c r="X17" s="18"/>
      <c r="Y17" s="18"/>
      <c r="Z17" s="18"/>
      <c r="AA17" s="111"/>
      <c r="AB17" s="15"/>
      <c r="AC17" s="17"/>
      <c r="AD17" s="18"/>
      <c r="AE17" s="290"/>
      <c r="AF17" s="28" t="s">
        <v>0</v>
      </c>
    </row>
    <row r="18" spans="1:32" s="11" customFormat="1" ht="12.75" customHeight="1" x14ac:dyDescent="0.3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" t="s">
        <v>0</v>
      </c>
    </row>
    <row r="19" spans="1:32" s="11" customFormat="1" ht="12.75" customHeight="1" x14ac:dyDescent="0.3">
      <c r="A19" s="104"/>
      <c r="B19" s="52"/>
      <c r="C19" s="784" t="s">
        <v>1</v>
      </c>
      <c r="D19" s="25" t="s">
        <v>3638</v>
      </c>
      <c r="E19" s="26"/>
      <c r="F19" s="26"/>
      <c r="G19" s="108"/>
      <c r="H19" s="25" t="s">
        <v>3584</v>
      </c>
      <c r="I19" s="27">
        <v>4</v>
      </c>
      <c r="J19" s="28" t="s">
        <v>3590</v>
      </c>
      <c r="K19" s="107" t="s">
        <v>8</v>
      </c>
      <c r="L19" s="25" t="s">
        <v>3220</v>
      </c>
      <c r="M19" s="28">
        <v>4</v>
      </c>
      <c r="N19" s="28" t="s">
        <v>3650</v>
      </c>
      <c r="O19" s="107" t="s">
        <v>13</v>
      </c>
      <c r="P19" s="25"/>
      <c r="Q19" s="27"/>
      <c r="R19" s="28"/>
      <c r="S19" s="107"/>
      <c r="T19" s="25" t="s">
        <v>3584</v>
      </c>
      <c r="U19" s="28">
        <v>4</v>
      </c>
      <c r="V19" s="28" t="s">
        <v>3590</v>
      </c>
      <c r="W19" s="107" t="s">
        <v>8</v>
      </c>
      <c r="X19" s="25"/>
      <c r="Y19" s="28"/>
      <c r="Z19" s="28"/>
      <c r="AA19" s="107"/>
      <c r="AB19" s="25"/>
      <c r="AC19" s="27"/>
      <c r="AD19" s="28"/>
      <c r="AE19" s="292"/>
      <c r="AF19" s="28" t="s">
        <v>1</v>
      </c>
    </row>
    <row r="20" spans="1:32" s="11" customFormat="1" ht="12.75" customHeight="1" x14ac:dyDescent="0.3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" t="s">
        <v>542</v>
      </c>
    </row>
    <row r="21" spans="1:32" s="11" customFormat="1" ht="12.75" customHeight="1" x14ac:dyDescent="0.3">
      <c r="A21" s="102">
        <v>5</v>
      </c>
      <c r="B21" s="51" t="s">
        <v>3726</v>
      </c>
      <c r="C21" s="780" t="s">
        <v>0</v>
      </c>
      <c r="D21" s="15" t="s">
        <v>3565</v>
      </c>
      <c r="E21" s="16"/>
      <c r="F21" s="16"/>
      <c r="G21" s="112"/>
      <c r="H21" s="15" t="s">
        <v>3565</v>
      </c>
      <c r="I21" s="17"/>
      <c r="J21" s="18"/>
      <c r="K21" s="111"/>
      <c r="L21" s="15" t="s">
        <v>3565</v>
      </c>
      <c r="M21" s="18"/>
      <c r="N21" s="18"/>
      <c r="O21" s="111"/>
      <c r="P21" s="34" t="s">
        <v>3565</v>
      </c>
      <c r="Q21" s="35"/>
      <c r="R21" s="36"/>
      <c r="S21" s="111"/>
      <c r="T21" s="15" t="s">
        <v>3565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" t="s">
        <v>0</v>
      </c>
    </row>
    <row r="22" spans="1:32" s="11" customFormat="1" ht="12.75" customHeight="1" x14ac:dyDescent="0.3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" t="s">
        <v>0</v>
      </c>
    </row>
    <row r="23" spans="1:32" s="11" customFormat="1" ht="12.75" customHeight="1" x14ac:dyDescent="0.3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" t="s">
        <v>1</v>
      </c>
    </row>
    <row r="24" spans="1:32" s="11" customFormat="1" ht="12.75" customHeight="1" x14ac:dyDescent="0.3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" t="s">
        <v>542</v>
      </c>
    </row>
    <row r="25" spans="1:32" s="11" customFormat="1" ht="12.75" customHeight="1" x14ac:dyDescent="0.3">
      <c r="A25" s="102">
        <v>6</v>
      </c>
      <c r="B25" s="51" t="s">
        <v>4764</v>
      </c>
      <c r="C25" s="780" t="s">
        <v>0</v>
      </c>
      <c r="D25" s="15" t="s">
        <v>3529</v>
      </c>
      <c r="E25" s="16"/>
      <c r="F25" s="16"/>
      <c r="G25" s="112"/>
      <c r="H25" s="15" t="s">
        <v>3529</v>
      </c>
      <c r="I25" s="17"/>
      <c r="J25" s="18"/>
      <c r="K25" s="111"/>
      <c r="L25" s="18" t="s">
        <v>3529</v>
      </c>
      <c r="M25" s="18"/>
      <c r="N25" s="18"/>
      <c r="O25" s="111"/>
      <c r="P25" s="15" t="s">
        <v>3529</v>
      </c>
      <c r="Q25" s="17"/>
      <c r="R25" s="18"/>
      <c r="S25" s="111"/>
      <c r="T25" s="15" t="s">
        <v>3529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" t="s">
        <v>0</v>
      </c>
    </row>
    <row r="26" spans="1:32" s="11" customFormat="1" ht="12.75" customHeight="1" x14ac:dyDescent="0.3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" t="s">
        <v>0</v>
      </c>
    </row>
    <row r="27" spans="1:32" s="11" customFormat="1" ht="12.75" customHeight="1" x14ac:dyDescent="0.3">
      <c r="A27" s="104"/>
      <c r="B27" s="52"/>
      <c r="C27" s="784" t="s">
        <v>1</v>
      </c>
      <c r="D27" s="25" t="s">
        <v>3529</v>
      </c>
      <c r="E27" s="26"/>
      <c r="F27" s="26"/>
      <c r="G27" s="108"/>
      <c r="H27" s="25" t="s">
        <v>3220</v>
      </c>
      <c r="I27" s="27">
        <v>4</v>
      </c>
      <c r="J27" s="28" t="s">
        <v>3650</v>
      </c>
      <c r="K27" s="107" t="s">
        <v>1252</v>
      </c>
      <c r="L27" s="25" t="s">
        <v>3241</v>
      </c>
      <c r="M27" s="28">
        <v>4</v>
      </c>
      <c r="N27" s="28" t="s">
        <v>3721</v>
      </c>
      <c r="O27" s="107" t="s">
        <v>5</v>
      </c>
      <c r="P27" s="30" t="s">
        <v>3220</v>
      </c>
      <c r="Q27" s="31">
        <v>4</v>
      </c>
      <c r="R27" s="28" t="s">
        <v>3650</v>
      </c>
      <c r="S27" s="107" t="s">
        <v>1252</v>
      </c>
      <c r="T27" s="25" t="s">
        <v>3241</v>
      </c>
      <c r="U27" s="28">
        <v>4</v>
      </c>
      <c r="V27" s="28" t="s">
        <v>3721</v>
      </c>
      <c r="W27" s="107" t="s">
        <v>5</v>
      </c>
      <c r="X27" s="25"/>
      <c r="Y27" s="28"/>
      <c r="Z27" s="28"/>
      <c r="AA27" s="107"/>
      <c r="AB27" s="25"/>
      <c r="AC27" s="27"/>
      <c r="AD27" s="28"/>
      <c r="AE27" s="292"/>
      <c r="AF27" s="28" t="s">
        <v>1</v>
      </c>
    </row>
    <row r="28" spans="1:32" s="11" customFormat="1" ht="12.75" customHeight="1" x14ac:dyDescent="0.3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" t="s">
        <v>542</v>
      </c>
    </row>
    <row r="29" spans="1:32" s="11" customFormat="1" ht="12.75" customHeight="1" x14ac:dyDescent="0.3">
      <c r="A29" s="102">
        <v>7</v>
      </c>
      <c r="B29" s="51" t="s">
        <v>4765</v>
      </c>
      <c r="C29" s="780" t="s">
        <v>0</v>
      </c>
      <c r="D29" s="15" t="s">
        <v>3529</v>
      </c>
      <c r="E29" s="16"/>
      <c r="F29" s="16"/>
      <c r="G29" s="112"/>
      <c r="H29" s="15" t="s">
        <v>3529</v>
      </c>
      <c r="I29" s="17"/>
      <c r="J29" s="18"/>
      <c r="K29" s="111"/>
      <c r="L29" s="18" t="s">
        <v>3529</v>
      </c>
      <c r="M29" s="18"/>
      <c r="N29" s="18"/>
      <c r="O29" s="111"/>
      <c r="P29" s="15" t="s">
        <v>3529</v>
      </c>
      <c r="Q29" s="17"/>
      <c r="R29" s="18"/>
      <c r="S29" s="111"/>
      <c r="T29" s="15" t="s">
        <v>3529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" t="s">
        <v>0</v>
      </c>
    </row>
    <row r="30" spans="1:32" s="11" customFormat="1" ht="12.75" customHeight="1" x14ac:dyDescent="0.3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" t="s">
        <v>0</v>
      </c>
    </row>
    <row r="31" spans="1:32" s="11" customFormat="1" ht="12.75" customHeight="1" x14ac:dyDescent="0.3">
      <c r="A31" s="104"/>
      <c r="B31" s="52"/>
      <c r="C31" s="784" t="s">
        <v>1</v>
      </c>
      <c r="D31" s="25" t="s">
        <v>3529</v>
      </c>
      <c r="E31" s="26"/>
      <c r="F31" s="26"/>
      <c r="G31" s="108"/>
      <c r="H31" s="25" t="s">
        <v>3241</v>
      </c>
      <c r="I31" s="27">
        <v>4</v>
      </c>
      <c r="J31" s="28" t="s">
        <v>3721</v>
      </c>
      <c r="K31" s="107" t="s">
        <v>5</v>
      </c>
      <c r="L31" s="25" t="s">
        <v>3220</v>
      </c>
      <c r="M31" s="28">
        <v>4</v>
      </c>
      <c r="N31" s="28" t="s">
        <v>3650</v>
      </c>
      <c r="O31" s="107" t="s">
        <v>1252</v>
      </c>
      <c r="P31" s="30"/>
      <c r="Q31" s="31"/>
      <c r="R31" s="28"/>
      <c r="S31" s="107"/>
      <c r="T31" s="25" t="s">
        <v>3220</v>
      </c>
      <c r="U31" s="28">
        <v>4</v>
      </c>
      <c r="V31" s="28" t="s">
        <v>3650</v>
      </c>
      <c r="W31" s="107" t="s">
        <v>1252</v>
      </c>
      <c r="X31" s="25"/>
      <c r="Y31" s="28"/>
      <c r="Z31" s="28"/>
      <c r="AA31" s="107"/>
      <c r="AB31" s="25"/>
      <c r="AC31" s="27"/>
      <c r="AD31" s="28"/>
      <c r="AE31" s="292"/>
      <c r="AF31" s="28" t="s">
        <v>1</v>
      </c>
    </row>
    <row r="32" spans="1:32" s="11" customFormat="1" ht="12.75" customHeight="1" x14ac:dyDescent="0.3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" t="s">
        <v>542</v>
      </c>
    </row>
    <row r="33" spans="1:32" s="11" customFormat="1" ht="12.75" customHeight="1" x14ac:dyDescent="0.3">
      <c r="A33" s="102">
        <v>8</v>
      </c>
      <c r="B33" s="51" t="s">
        <v>4958</v>
      </c>
      <c r="C33" s="780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15" t="s">
        <v>3529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" t="s">
        <v>0</v>
      </c>
    </row>
    <row r="34" spans="1:32" s="11" customFormat="1" ht="12.75" customHeight="1" x14ac:dyDescent="0.3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" t="s">
        <v>0</v>
      </c>
    </row>
    <row r="35" spans="1:32" s="11" customFormat="1" ht="12.75" customHeight="1" x14ac:dyDescent="0.3">
      <c r="A35" s="104"/>
      <c r="B35" s="52"/>
      <c r="C35" s="784" t="s">
        <v>1</v>
      </c>
      <c r="D35" s="25" t="s">
        <v>3529</v>
      </c>
      <c r="E35" s="26"/>
      <c r="F35" s="26"/>
      <c r="G35" s="108"/>
      <c r="H35" s="25" t="s">
        <v>3221</v>
      </c>
      <c r="I35" s="27">
        <v>4</v>
      </c>
      <c r="J35" s="28" t="s">
        <v>3591</v>
      </c>
      <c r="K35" s="107" t="s">
        <v>820</v>
      </c>
      <c r="L35" s="25" t="s">
        <v>3218</v>
      </c>
      <c r="M35" s="28">
        <v>4</v>
      </c>
      <c r="N35" s="28" t="s">
        <v>3590</v>
      </c>
      <c r="O35" s="107" t="s">
        <v>8</v>
      </c>
      <c r="P35" s="25" t="s">
        <v>3221</v>
      </c>
      <c r="Q35" s="27">
        <v>4</v>
      </c>
      <c r="R35" s="28" t="s">
        <v>3591</v>
      </c>
      <c r="S35" s="107" t="s">
        <v>820</v>
      </c>
      <c r="T35" s="25" t="s">
        <v>3221</v>
      </c>
      <c r="U35" s="28">
        <v>4</v>
      </c>
      <c r="V35" s="28" t="s">
        <v>3591</v>
      </c>
      <c r="W35" s="107" t="s">
        <v>820</v>
      </c>
      <c r="X35" s="25"/>
      <c r="Y35" s="28"/>
      <c r="Z35" s="28"/>
      <c r="AA35" s="107"/>
      <c r="AB35" s="25"/>
      <c r="AC35" s="27"/>
      <c r="AD35" s="28"/>
      <c r="AE35" s="292"/>
      <c r="AF35" s="28" t="s">
        <v>1</v>
      </c>
    </row>
    <row r="36" spans="1:32" s="11" customFormat="1" ht="12.75" customHeight="1" x14ac:dyDescent="0.3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 t="s">
        <v>1249</v>
      </c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" t="s">
        <v>542</v>
      </c>
    </row>
    <row r="37" spans="1:32" s="11" customFormat="1" ht="12.75" customHeight="1" x14ac:dyDescent="0.3">
      <c r="A37" s="102">
        <v>9</v>
      </c>
      <c r="B37" s="51" t="s">
        <v>4692</v>
      </c>
      <c r="C37" s="780" t="s">
        <v>0</v>
      </c>
      <c r="D37" s="15" t="s">
        <v>3529</v>
      </c>
      <c r="E37" s="16"/>
      <c r="F37" s="16"/>
      <c r="G37" s="112"/>
      <c r="H37" s="15" t="s">
        <v>3529</v>
      </c>
      <c r="I37" s="17"/>
      <c r="J37" s="18"/>
      <c r="K37" s="111"/>
      <c r="L37" s="18" t="s">
        <v>3529</v>
      </c>
      <c r="M37" s="18"/>
      <c r="N37" s="18"/>
      <c r="O37" s="111"/>
      <c r="P37" s="18" t="s">
        <v>3529</v>
      </c>
      <c r="Q37" s="18"/>
      <c r="R37" s="18"/>
      <c r="S37" s="111"/>
      <c r="T37" s="15" t="s">
        <v>3529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" t="s">
        <v>0</v>
      </c>
    </row>
    <row r="38" spans="1:32" s="11" customFormat="1" ht="12.75" customHeight="1" x14ac:dyDescent="0.3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" t="s">
        <v>0</v>
      </c>
    </row>
    <row r="39" spans="1:32" s="11" customFormat="1" ht="12.75" customHeight="1" x14ac:dyDescent="0.3">
      <c r="A39" s="104"/>
      <c r="B39" s="52"/>
      <c r="C39" s="784" t="s">
        <v>1</v>
      </c>
      <c r="D39" s="25" t="s">
        <v>3529</v>
      </c>
      <c r="E39" s="26"/>
      <c r="F39" s="26"/>
      <c r="G39" s="108"/>
      <c r="H39" s="25" t="s">
        <v>3217</v>
      </c>
      <c r="I39" s="27">
        <v>4</v>
      </c>
      <c r="J39" s="28" t="s">
        <v>4685</v>
      </c>
      <c r="K39" s="107" t="s">
        <v>2319</v>
      </c>
      <c r="L39" s="25" t="s">
        <v>3217</v>
      </c>
      <c r="M39" s="28">
        <v>4</v>
      </c>
      <c r="N39" s="28" t="s">
        <v>4685</v>
      </c>
      <c r="O39" s="107" t="s">
        <v>2319</v>
      </c>
      <c r="P39" s="25" t="s">
        <v>3217</v>
      </c>
      <c r="Q39" s="28">
        <v>4</v>
      </c>
      <c r="R39" s="28" t="s">
        <v>4685</v>
      </c>
      <c r="S39" s="107" t="s">
        <v>2319</v>
      </c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" t="s">
        <v>1</v>
      </c>
    </row>
    <row r="40" spans="1:32" s="11" customFormat="1" ht="12.75" customHeight="1" x14ac:dyDescent="0.3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" t="s">
        <v>542</v>
      </c>
    </row>
    <row r="41" spans="1:32" s="11" customFormat="1" ht="12.75" customHeight="1" x14ac:dyDescent="0.3">
      <c r="A41" s="102">
        <v>10</v>
      </c>
      <c r="B41" s="51" t="s">
        <v>3725</v>
      </c>
      <c r="C41" s="780" t="s">
        <v>0</v>
      </c>
      <c r="D41" s="15" t="s">
        <v>3529</v>
      </c>
      <c r="E41" s="16"/>
      <c r="F41" s="16"/>
      <c r="G41" s="112"/>
      <c r="H41" s="15" t="s">
        <v>3529</v>
      </c>
      <c r="I41" s="17"/>
      <c r="J41" s="18"/>
      <c r="K41" s="111"/>
      <c r="L41" s="15" t="s">
        <v>3529</v>
      </c>
      <c r="M41" s="18"/>
      <c r="N41" s="18"/>
      <c r="O41" s="111"/>
      <c r="P41" s="15" t="s">
        <v>3529</v>
      </c>
      <c r="Q41" s="18"/>
      <c r="R41" s="18"/>
      <c r="S41" s="111"/>
      <c r="T41" s="18" t="s">
        <v>3529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" t="s">
        <v>0</v>
      </c>
    </row>
    <row r="42" spans="1:32" s="11" customFormat="1" ht="12.75" customHeight="1" x14ac:dyDescent="0.3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" t="s">
        <v>0</v>
      </c>
    </row>
    <row r="43" spans="1:32" s="11" customFormat="1" ht="12.75" customHeight="1" x14ac:dyDescent="0.3">
      <c r="A43" s="104"/>
      <c r="B43" s="52"/>
      <c r="C43" s="784" t="s">
        <v>1</v>
      </c>
      <c r="D43" s="25" t="s">
        <v>4947</v>
      </c>
      <c r="E43" s="26"/>
      <c r="F43" s="26"/>
      <c r="G43" s="108"/>
      <c r="H43" s="25" t="s">
        <v>4947</v>
      </c>
      <c r="I43" s="27"/>
      <c r="J43" s="28"/>
      <c r="K43" s="107"/>
      <c r="L43" s="28" t="s">
        <v>4947</v>
      </c>
      <c r="M43" s="28"/>
      <c r="N43" s="28"/>
      <c r="O43" s="107"/>
      <c r="P43" s="25" t="s">
        <v>3529</v>
      </c>
      <c r="Q43" s="27"/>
      <c r="R43" s="28"/>
      <c r="S43" s="107"/>
      <c r="T43" s="25" t="s">
        <v>4947</v>
      </c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" t="s">
        <v>1</v>
      </c>
    </row>
    <row r="44" spans="1:32" s="11" customFormat="1" ht="12.75" customHeight="1" x14ac:dyDescent="0.3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" t="s">
        <v>542</v>
      </c>
    </row>
    <row r="45" spans="1:32" s="11" customFormat="1" ht="12.75" customHeight="1" x14ac:dyDescent="0.3">
      <c r="A45" s="102">
        <v>11</v>
      </c>
      <c r="B45" s="51" t="s">
        <v>4771</v>
      </c>
      <c r="C45" s="780" t="s">
        <v>0</v>
      </c>
      <c r="D45" s="15" t="s">
        <v>4947</v>
      </c>
      <c r="E45" s="16"/>
      <c r="F45" s="16"/>
      <c r="G45" s="112"/>
      <c r="H45" s="15" t="s">
        <v>4947</v>
      </c>
      <c r="I45" s="17"/>
      <c r="J45" s="18"/>
      <c r="K45" s="111"/>
      <c r="L45" s="15" t="s">
        <v>4947</v>
      </c>
      <c r="M45" s="18"/>
      <c r="N45" s="18"/>
      <c r="O45" s="111"/>
      <c r="P45" s="34" t="s">
        <v>4947</v>
      </c>
      <c r="Q45" s="35"/>
      <c r="R45" s="36"/>
      <c r="S45" s="111"/>
      <c r="T45" s="15" t="s">
        <v>4947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" t="s">
        <v>0</v>
      </c>
    </row>
    <row r="46" spans="1:32" s="11" customFormat="1" ht="12.75" customHeight="1" x14ac:dyDescent="0.3">
      <c r="A46" s="104"/>
      <c r="B46" s="52"/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" t="s">
        <v>0</v>
      </c>
    </row>
    <row r="47" spans="1:32" s="11" customFormat="1" ht="12.75" customHeight="1" x14ac:dyDescent="0.3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" t="s">
        <v>1</v>
      </c>
    </row>
    <row r="48" spans="1:32" s="11" customFormat="1" ht="12.75" customHeight="1" x14ac:dyDescent="0.3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" t="s">
        <v>542</v>
      </c>
    </row>
    <row r="49" spans="1:32" s="11" customFormat="1" ht="12.75" customHeight="1" x14ac:dyDescent="0.3">
      <c r="A49" s="102">
        <v>12</v>
      </c>
      <c r="B49" s="51" t="s">
        <v>4772</v>
      </c>
      <c r="C49" s="780" t="s">
        <v>0</v>
      </c>
      <c r="D49" s="15" t="s">
        <v>3529</v>
      </c>
      <c r="E49" s="16"/>
      <c r="F49" s="16"/>
      <c r="G49" s="112"/>
      <c r="H49" s="15" t="s">
        <v>3529</v>
      </c>
      <c r="I49" s="17"/>
      <c r="J49" s="18"/>
      <c r="K49" s="111"/>
      <c r="L49" s="15" t="s">
        <v>3529</v>
      </c>
      <c r="M49" s="18"/>
      <c r="N49" s="18"/>
      <c r="O49" s="111"/>
      <c r="P49" s="34" t="s">
        <v>3529</v>
      </c>
      <c r="Q49" s="35"/>
      <c r="R49" s="36"/>
      <c r="S49" s="111"/>
      <c r="T49" s="15" t="s">
        <v>3529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" t="s">
        <v>0</v>
      </c>
    </row>
    <row r="50" spans="1:32" s="11" customFormat="1" ht="12.75" customHeight="1" x14ac:dyDescent="0.3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" t="s">
        <v>0</v>
      </c>
    </row>
    <row r="51" spans="1:32" s="11" customFormat="1" ht="12.75" customHeight="1" x14ac:dyDescent="0.3">
      <c r="A51" s="104"/>
      <c r="B51" s="52"/>
      <c r="C51" s="784" t="s">
        <v>1</v>
      </c>
      <c r="D51" s="25" t="s">
        <v>3529</v>
      </c>
      <c r="E51" s="26"/>
      <c r="F51" s="26"/>
      <c r="G51" s="108"/>
      <c r="H51" s="25" t="s">
        <v>3214</v>
      </c>
      <c r="I51" s="27">
        <v>4</v>
      </c>
      <c r="J51" s="28" t="s">
        <v>2283</v>
      </c>
      <c r="K51" s="107" t="s">
        <v>81</v>
      </c>
      <c r="L51" s="25" t="s">
        <v>3214</v>
      </c>
      <c r="M51" s="28">
        <v>4</v>
      </c>
      <c r="N51" s="28" t="s">
        <v>2283</v>
      </c>
      <c r="O51" s="107" t="s">
        <v>81</v>
      </c>
      <c r="P51" s="25" t="s">
        <v>3214</v>
      </c>
      <c r="Q51" s="27">
        <v>4</v>
      </c>
      <c r="R51" s="28" t="s">
        <v>2283</v>
      </c>
      <c r="S51" s="107" t="s">
        <v>81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" t="s">
        <v>1</v>
      </c>
    </row>
    <row r="52" spans="1:32" s="11" customFormat="1" ht="12.75" customHeight="1" x14ac:dyDescent="0.3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" t="s">
        <v>542</v>
      </c>
    </row>
    <row r="53" spans="1:32" s="11" customFormat="1" ht="12.75" customHeight="1" x14ac:dyDescent="0.3">
      <c r="A53" s="102">
        <v>13</v>
      </c>
      <c r="B53" s="51" t="s">
        <v>4930</v>
      </c>
      <c r="C53" s="780" t="s">
        <v>0</v>
      </c>
      <c r="D53" s="15" t="s">
        <v>1260</v>
      </c>
      <c r="E53" s="16">
        <v>3</v>
      </c>
      <c r="F53" s="484" t="s">
        <v>403</v>
      </c>
      <c r="G53" s="112" t="s">
        <v>334</v>
      </c>
      <c r="H53" s="15" t="s">
        <v>3191</v>
      </c>
      <c r="I53" s="17">
        <v>3</v>
      </c>
      <c r="J53" s="455" t="s">
        <v>402</v>
      </c>
      <c r="K53" s="111" t="s">
        <v>4681</v>
      </c>
      <c r="L53" s="18" t="s">
        <v>3195</v>
      </c>
      <c r="M53" s="18">
        <v>4</v>
      </c>
      <c r="N53" s="455" t="s">
        <v>400</v>
      </c>
      <c r="O53" s="111" t="s">
        <v>14</v>
      </c>
      <c r="P53" s="15" t="s">
        <v>3197</v>
      </c>
      <c r="Q53" s="17">
        <v>3</v>
      </c>
      <c r="R53" s="455" t="s">
        <v>397</v>
      </c>
      <c r="S53" s="111" t="s">
        <v>346</v>
      </c>
      <c r="T53" s="15" t="s">
        <v>1259</v>
      </c>
      <c r="U53" s="18">
        <v>4</v>
      </c>
      <c r="V53" s="455" t="s">
        <v>440</v>
      </c>
      <c r="W53" s="111" t="s">
        <v>329</v>
      </c>
      <c r="X53" s="15"/>
      <c r="Y53" s="18"/>
      <c r="Z53" s="18"/>
      <c r="AA53" s="111"/>
      <c r="AB53" s="15"/>
      <c r="AC53" s="17"/>
      <c r="AD53" s="18"/>
      <c r="AE53" s="290"/>
      <c r="AF53" s="28" t="s">
        <v>0</v>
      </c>
    </row>
    <row r="54" spans="1:32" s="11" customFormat="1" ht="12.75" customHeight="1" x14ac:dyDescent="0.3">
      <c r="A54" s="104"/>
      <c r="B54" s="52"/>
      <c r="C54" s="781"/>
      <c r="D54" s="20" t="s">
        <v>3638</v>
      </c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" t="s">
        <v>0</v>
      </c>
    </row>
    <row r="55" spans="1:32" s="11" customFormat="1" ht="12.75" customHeight="1" x14ac:dyDescent="0.3">
      <c r="A55" s="104"/>
      <c r="B55" s="52"/>
      <c r="C55" s="784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" t="s">
        <v>1</v>
      </c>
    </row>
    <row r="56" spans="1:32" s="11" customFormat="1" ht="12.75" customHeight="1" x14ac:dyDescent="0.3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" t="s">
        <v>542</v>
      </c>
    </row>
    <row r="57" spans="1:32" s="11" customFormat="1" ht="12.75" customHeight="1" x14ac:dyDescent="0.3">
      <c r="A57" s="102">
        <v>14</v>
      </c>
      <c r="B57" s="51" t="s">
        <v>4893</v>
      </c>
      <c r="C57" s="780" t="s">
        <v>0</v>
      </c>
      <c r="D57" s="15" t="s">
        <v>3196</v>
      </c>
      <c r="E57" s="16">
        <v>4</v>
      </c>
      <c r="F57" s="484" t="s">
        <v>400</v>
      </c>
      <c r="G57" s="112" t="s">
        <v>14</v>
      </c>
      <c r="H57" s="15" t="s">
        <v>3214</v>
      </c>
      <c r="I57" s="17">
        <v>4</v>
      </c>
      <c r="J57" s="18" t="s">
        <v>3232</v>
      </c>
      <c r="K57" s="111" t="s">
        <v>10</v>
      </c>
      <c r="L57" s="15" t="s">
        <v>3214</v>
      </c>
      <c r="M57" s="18">
        <v>4</v>
      </c>
      <c r="N57" s="18" t="s">
        <v>3232</v>
      </c>
      <c r="O57" s="111" t="s">
        <v>10</v>
      </c>
      <c r="P57" s="34" t="s">
        <v>3196</v>
      </c>
      <c r="Q57" s="35">
        <v>4</v>
      </c>
      <c r="R57" s="453" t="s">
        <v>400</v>
      </c>
      <c r="S57" s="111" t="s">
        <v>14</v>
      </c>
      <c r="T57" s="15" t="s">
        <v>3196</v>
      </c>
      <c r="U57" s="18">
        <v>4</v>
      </c>
      <c r="V57" s="455" t="s">
        <v>400</v>
      </c>
      <c r="W57" s="111" t="s">
        <v>14</v>
      </c>
      <c r="X57" s="18"/>
      <c r="Y57" s="18"/>
      <c r="Z57" s="18"/>
      <c r="AA57" s="111"/>
      <c r="AB57" s="15"/>
      <c r="AC57" s="17"/>
      <c r="AD57" s="18"/>
      <c r="AE57" s="290"/>
      <c r="AF57" s="28" t="s">
        <v>0</v>
      </c>
    </row>
    <row r="58" spans="1:32" s="11" customFormat="1" ht="12.75" customHeight="1" x14ac:dyDescent="0.3">
      <c r="A58" s="104"/>
      <c r="B58" s="52"/>
      <c r="C58" s="781"/>
      <c r="D58" s="20" t="s">
        <v>3638</v>
      </c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" t="s">
        <v>0</v>
      </c>
    </row>
    <row r="59" spans="1:32" s="11" customFormat="1" ht="12.75" customHeight="1" x14ac:dyDescent="0.3">
      <c r="A59" s="104"/>
      <c r="B59" s="52"/>
      <c r="C59" s="784" t="s">
        <v>1</v>
      </c>
      <c r="D59" s="25" t="s">
        <v>1259</v>
      </c>
      <c r="E59" s="26">
        <v>4</v>
      </c>
      <c r="F59" s="483" t="s">
        <v>440</v>
      </c>
      <c r="G59" s="108" t="s">
        <v>329</v>
      </c>
      <c r="H59" s="25" t="s">
        <v>3214</v>
      </c>
      <c r="I59" s="27">
        <v>4</v>
      </c>
      <c r="J59" s="28" t="s">
        <v>3232</v>
      </c>
      <c r="K59" s="107" t="s">
        <v>10</v>
      </c>
      <c r="L59" s="25" t="s">
        <v>3213</v>
      </c>
      <c r="M59" s="28">
        <v>4</v>
      </c>
      <c r="N59" s="454" t="s">
        <v>399</v>
      </c>
      <c r="O59" s="107" t="s">
        <v>346</v>
      </c>
      <c r="P59" s="25" t="s">
        <v>3196</v>
      </c>
      <c r="Q59" s="27">
        <v>4</v>
      </c>
      <c r="R59" s="454" t="s">
        <v>400</v>
      </c>
      <c r="S59" s="107" t="s">
        <v>14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" t="s">
        <v>1</v>
      </c>
    </row>
    <row r="60" spans="1:32" s="11" customFormat="1" ht="12.75" customHeight="1" x14ac:dyDescent="0.3">
      <c r="A60" s="104"/>
      <c r="B60" s="52"/>
      <c r="C60" s="784"/>
      <c r="D60" s="40" t="s">
        <v>3638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" t="s">
        <v>542</v>
      </c>
    </row>
    <row r="61" spans="1:32" s="11" customFormat="1" ht="12.75" customHeight="1" x14ac:dyDescent="0.3">
      <c r="A61" s="102">
        <v>15</v>
      </c>
      <c r="B61" s="51" t="s">
        <v>4987</v>
      </c>
      <c r="C61" s="780" t="s">
        <v>0</v>
      </c>
      <c r="D61" s="15" t="s">
        <v>3529</v>
      </c>
      <c r="E61" s="16"/>
      <c r="F61" s="16"/>
      <c r="G61" s="112"/>
      <c r="H61" s="15" t="s">
        <v>3529</v>
      </c>
      <c r="I61" s="17"/>
      <c r="J61" s="18"/>
      <c r="K61" s="111"/>
      <c r="L61" s="15" t="s">
        <v>3529</v>
      </c>
      <c r="M61" s="18"/>
      <c r="N61" s="18"/>
      <c r="O61" s="111"/>
      <c r="P61" s="34" t="s">
        <v>3529</v>
      </c>
      <c r="Q61" s="35"/>
      <c r="R61" s="36"/>
      <c r="S61" s="111"/>
      <c r="T61" s="15" t="s">
        <v>3529</v>
      </c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" t="s">
        <v>0</v>
      </c>
    </row>
    <row r="62" spans="1:32" s="11" customFormat="1" ht="12.75" customHeight="1" x14ac:dyDescent="0.3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" t="s">
        <v>0</v>
      </c>
    </row>
    <row r="63" spans="1:32" s="11" customFormat="1" ht="12.75" customHeight="1" x14ac:dyDescent="0.3">
      <c r="A63" s="104"/>
      <c r="B63" s="52"/>
      <c r="C63" s="784" t="s">
        <v>1</v>
      </c>
      <c r="D63" s="25" t="s">
        <v>1259</v>
      </c>
      <c r="E63" s="26">
        <v>4</v>
      </c>
      <c r="F63" s="483" t="s">
        <v>440</v>
      </c>
      <c r="G63" s="108" t="s">
        <v>329</v>
      </c>
      <c r="H63" s="25" t="s">
        <v>3529</v>
      </c>
      <c r="I63" s="27"/>
      <c r="J63" s="28"/>
      <c r="K63" s="107"/>
      <c r="L63" s="25" t="s">
        <v>3522</v>
      </c>
      <c r="M63" s="28">
        <v>4</v>
      </c>
      <c r="N63" s="28" t="s">
        <v>3590</v>
      </c>
      <c r="O63" s="107" t="s">
        <v>382</v>
      </c>
      <c r="P63" s="25"/>
      <c r="Q63" s="27"/>
      <c r="R63" s="28"/>
      <c r="S63" s="107"/>
      <c r="T63" s="25" t="s">
        <v>1256</v>
      </c>
      <c r="U63" s="28">
        <v>4</v>
      </c>
      <c r="V63" s="454" t="s">
        <v>397</v>
      </c>
      <c r="W63" s="107" t="s">
        <v>202</v>
      </c>
      <c r="X63" s="25"/>
      <c r="Y63" s="28"/>
      <c r="Z63" s="28"/>
      <c r="AA63" s="107"/>
      <c r="AB63" s="25"/>
      <c r="AC63" s="27"/>
      <c r="AD63" s="28"/>
      <c r="AE63" s="292"/>
      <c r="AF63" s="28" t="s">
        <v>1</v>
      </c>
    </row>
    <row r="64" spans="1:32" s="11" customFormat="1" ht="12.75" customHeight="1" x14ac:dyDescent="0.3">
      <c r="A64" s="104"/>
      <c r="B64" s="52"/>
      <c r="C64" s="784"/>
      <c r="D64" s="40" t="s">
        <v>3638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" t="s">
        <v>542</v>
      </c>
    </row>
    <row r="65" spans="1:32" s="11" customFormat="1" ht="12.75" customHeight="1" x14ac:dyDescent="0.3">
      <c r="A65" s="102">
        <v>16</v>
      </c>
      <c r="B65" s="51" t="s">
        <v>4988</v>
      </c>
      <c r="C65" s="780" t="s">
        <v>0</v>
      </c>
      <c r="D65" s="15" t="s">
        <v>3529</v>
      </c>
      <c r="E65" s="16"/>
      <c r="F65" s="16"/>
      <c r="G65" s="112"/>
      <c r="H65" s="15" t="s">
        <v>3529</v>
      </c>
      <c r="I65" s="17"/>
      <c r="J65" s="18"/>
      <c r="K65" s="111"/>
      <c r="L65" s="18" t="s">
        <v>3529</v>
      </c>
      <c r="M65" s="18"/>
      <c r="N65" s="18"/>
      <c r="O65" s="111"/>
      <c r="P65" s="15" t="s">
        <v>3529</v>
      </c>
      <c r="Q65" s="17"/>
      <c r="R65" s="18"/>
      <c r="S65" s="111"/>
      <c r="T65" s="15" t="s">
        <v>3529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" t="s">
        <v>0</v>
      </c>
    </row>
    <row r="66" spans="1:32" s="11" customFormat="1" ht="12.75" customHeight="1" x14ac:dyDescent="0.3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" t="s">
        <v>0</v>
      </c>
    </row>
    <row r="67" spans="1:32" s="11" customFormat="1" ht="12.75" customHeight="1" x14ac:dyDescent="0.3">
      <c r="A67" s="104"/>
      <c r="B67" s="52"/>
      <c r="C67" s="784" t="s">
        <v>1</v>
      </c>
      <c r="D67" s="25" t="s">
        <v>1259</v>
      </c>
      <c r="E67" s="26">
        <v>4</v>
      </c>
      <c r="F67" s="483" t="s">
        <v>440</v>
      </c>
      <c r="G67" s="108" t="s">
        <v>329</v>
      </c>
      <c r="H67" s="25" t="s">
        <v>3529</v>
      </c>
      <c r="I67" s="27"/>
      <c r="J67" s="28"/>
      <c r="K67" s="107"/>
      <c r="L67" s="25" t="s">
        <v>3214</v>
      </c>
      <c r="M67" s="28">
        <v>4</v>
      </c>
      <c r="N67" s="28" t="s">
        <v>3232</v>
      </c>
      <c r="O67" s="107" t="s">
        <v>10</v>
      </c>
      <c r="P67" s="30" t="s">
        <v>3522</v>
      </c>
      <c r="Q67" s="31">
        <v>4</v>
      </c>
      <c r="R67" s="28" t="s">
        <v>3590</v>
      </c>
      <c r="S67" s="107" t="s">
        <v>382</v>
      </c>
      <c r="T67" s="25" t="s">
        <v>1256</v>
      </c>
      <c r="U67" s="28">
        <v>4</v>
      </c>
      <c r="V67" s="454" t="s">
        <v>397</v>
      </c>
      <c r="W67" s="107" t="s">
        <v>202</v>
      </c>
      <c r="X67" s="25"/>
      <c r="Y67" s="28"/>
      <c r="Z67" s="28"/>
      <c r="AA67" s="107"/>
      <c r="AB67" s="25"/>
      <c r="AC67" s="27"/>
      <c r="AD67" s="28"/>
      <c r="AE67" s="292"/>
      <c r="AF67" s="28" t="s">
        <v>1</v>
      </c>
    </row>
    <row r="68" spans="1:32" s="11" customFormat="1" ht="12.75" customHeight="1" x14ac:dyDescent="0.3">
      <c r="A68" s="104"/>
      <c r="B68" s="52"/>
      <c r="C68" s="784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" t="s">
        <v>542</v>
      </c>
    </row>
    <row r="69" spans="1:32" s="11" customFormat="1" ht="12.75" customHeight="1" x14ac:dyDescent="0.3">
      <c r="A69" s="102">
        <v>17</v>
      </c>
      <c r="B69" s="51" t="s">
        <v>4940</v>
      </c>
      <c r="C69" s="780" t="s">
        <v>0</v>
      </c>
      <c r="D69" s="15" t="s">
        <v>3529</v>
      </c>
      <c r="E69" s="16"/>
      <c r="F69" s="16"/>
      <c r="G69" s="112"/>
      <c r="H69" s="15" t="s">
        <v>3529</v>
      </c>
      <c r="I69" s="17"/>
      <c r="J69" s="18"/>
      <c r="K69" s="111"/>
      <c r="L69" s="18" t="s">
        <v>3529</v>
      </c>
      <c r="M69" s="18"/>
      <c r="N69" s="18"/>
      <c r="O69" s="111"/>
      <c r="P69" s="15" t="s">
        <v>3529</v>
      </c>
      <c r="Q69" s="17"/>
      <c r="R69" s="18"/>
      <c r="S69" s="111"/>
      <c r="T69" s="15" t="s">
        <v>3529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" t="s">
        <v>0</v>
      </c>
    </row>
    <row r="70" spans="1:32" s="11" customFormat="1" ht="12.75" customHeight="1" x14ac:dyDescent="0.3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" t="s">
        <v>0</v>
      </c>
    </row>
    <row r="71" spans="1:32" s="11" customFormat="1" ht="12.75" customHeight="1" x14ac:dyDescent="0.3">
      <c r="A71" s="104"/>
      <c r="B71" s="52"/>
      <c r="C71" s="784" t="s">
        <v>1</v>
      </c>
      <c r="D71" s="25" t="s">
        <v>3529</v>
      </c>
      <c r="E71" s="26"/>
      <c r="F71" s="26"/>
      <c r="G71" s="108"/>
      <c r="H71" s="25" t="s">
        <v>1256</v>
      </c>
      <c r="I71" s="27">
        <v>4</v>
      </c>
      <c r="J71" s="454" t="s">
        <v>456</v>
      </c>
      <c r="K71" s="107" t="s">
        <v>195</v>
      </c>
      <c r="L71" s="25" t="s">
        <v>2148</v>
      </c>
      <c r="M71" s="28">
        <v>5</v>
      </c>
      <c r="N71" s="454" t="s">
        <v>428</v>
      </c>
      <c r="O71" s="107" t="s">
        <v>219</v>
      </c>
      <c r="P71" s="30" t="s">
        <v>1260</v>
      </c>
      <c r="Q71" s="31">
        <v>3</v>
      </c>
      <c r="R71" s="454" t="s">
        <v>403</v>
      </c>
      <c r="S71" s="107" t="s">
        <v>334</v>
      </c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" t="s">
        <v>1</v>
      </c>
    </row>
    <row r="72" spans="1:32" s="11" customFormat="1" ht="12.75" customHeight="1" x14ac:dyDescent="0.3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 t="s">
        <v>1249</v>
      </c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" t="s">
        <v>542</v>
      </c>
    </row>
    <row r="73" spans="1:32" s="11" customFormat="1" ht="12.75" customHeight="1" x14ac:dyDescent="0.3">
      <c r="A73" s="102">
        <v>18</v>
      </c>
      <c r="B73" s="51" t="s">
        <v>4941</v>
      </c>
      <c r="C73" s="780" t="s">
        <v>0</v>
      </c>
      <c r="D73" s="15" t="s">
        <v>3529</v>
      </c>
      <c r="E73" s="16"/>
      <c r="F73" s="16"/>
      <c r="G73" s="112"/>
      <c r="H73" s="15" t="s">
        <v>3529</v>
      </c>
      <c r="I73" s="17"/>
      <c r="J73" s="18"/>
      <c r="K73" s="111"/>
      <c r="L73" s="15" t="s">
        <v>3529</v>
      </c>
      <c r="M73" s="18"/>
      <c r="N73" s="18"/>
      <c r="O73" s="111"/>
      <c r="P73" s="34" t="s">
        <v>3529</v>
      </c>
      <c r="Q73" s="35"/>
      <c r="R73" s="36"/>
      <c r="S73" s="111"/>
      <c r="T73" s="15" t="s">
        <v>3529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" t="s">
        <v>0</v>
      </c>
    </row>
    <row r="74" spans="1:32" s="11" customFormat="1" ht="12.75" customHeight="1" x14ac:dyDescent="0.3">
      <c r="A74" s="104"/>
      <c r="B74" s="52"/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" t="s">
        <v>0</v>
      </c>
    </row>
    <row r="75" spans="1:32" s="11" customFormat="1" ht="12.75" customHeight="1" x14ac:dyDescent="0.3">
      <c r="A75" s="104"/>
      <c r="B75" s="52"/>
      <c r="C75" s="784" t="s">
        <v>1</v>
      </c>
      <c r="D75" s="25" t="s">
        <v>3529</v>
      </c>
      <c r="E75" s="26"/>
      <c r="F75" s="26"/>
      <c r="G75" s="108"/>
      <c r="H75" s="25" t="s">
        <v>1256</v>
      </c>
      <c r="I75" s="27">
        <v>4</v>
      </c>
      <c r="J75" s="454" t="s">
        <v>456</v>
      </c>
      <c r="K75" s="107" t="s">
        <v>195</v>
      </c>
      <c r="L75" s="25" t="s">
        <v>2148</v>
      </c>
      <c r="M75" s="28">
        <v>5</v>
      </c>
      <c r="N75" s="454" t="s">
        <v>428</v>
      </c>
      <c r="O75" s="107" t="s">
        <v>219</v>
      </c>
      <c r="P75" s="25" t="s">
        <v>1260</v>
      </c>
      <c r="Q75" s="27">
        <v>3</v>
      </c>
      <c r="R75" s="454" t="s">
        <v>403</v>
      </c>
      <c r="S75" s="107" t="s">
        <v>334</v>
      </c>
      <c r="T75" s="25" t="s">
        <v>3522</v>
      </c>
      <c r="U75" s="28">
        <v>4</v>
      </c>
      <c r="V75" s="28" t="s">
        <v>3590</v>
      </c>
      <c r="W75" s="107" t="s">
        <v>382</v>
      </c>
      <c r="X75" s="25"/>
      <c r="Y75" s="28"/>
      <c r="Z75" s="28"/>
      <c r="AA75" s="107"/>
      <c r="AB75" s="25"/>
      <c r="AC75" s="27"/>
      <c r="AD75" s="28"/>
      <c r="AE75" s="292"/>
      <c r="AF75" s="28" t="s">
        <v>1</v>
      </c>
    </row>
    <row r="76" spans="1:32" s="11" customFormat="1" ht="12.75" customHeight="1" x14ac:dyDescent="0.3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 t="s">
        <v>1249</v>
      </c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" t="s">
        <v>542</v>
      </c>
    </row>
    <row r="77" spans="1:32" s="11" customFormat="1" ht="12.75" customHeight="1" x14ac:dyDescent="0.3">
      <c r="A77" s="102">
        <v>19</v>
      </c>
      <c r="B77" s="51" t="s">
        <v>4915</v>
      </c>
      <c r="C77" s="780" t="s">
        <v>0</v>
      </c>
      <c r="D77" s="15" t="s">
        <v>3529</v>
      </c>
      <c r="E77" s="16"/>
      <c r="F77" s="16"/>
      <c r="G77" s="112"/>
      <c r="H77" s="15" t="s">
        <v>3529</v>
      </c>
      <c r="I77" s="17"/>
      <c r="J77" s="18"/>
      <c r="K77" s="111"/>
      <c r="L77" s="15" t="s">
        <v>3529</v>
      </c>
      <c r="M77" s="18"/>
      <c r="N77" s="18"/>
      <c r="O77" s="111"/>
      <c r="P77" s="34" t="s">
        <v>3529</v>
      </c>
      <c r="Q77" s="35"/>
      <c r="R77" s="36"/>
      <c r="S77" s="111"/>
      <c r="T77" s="15" t="s">
        <v>3529</v>
      </c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" t="s">
        <v>0</v>
      </c>
    </row>
    <row r="78" spans="1:32" s="11" customFormat="1" ht="12.75" customHeight="1" x14ac:dyDescent="0.3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" t="s">
        <v>0</v>
      </c>
    </row>
    <row r="79" spans="1:32" s="11" customFormat="1" ht="12.75" customHeight="1" x14ac:dyDescent="0.3">
      <c r="A79" s="104"/>
      <c r="B79" s="52"/>
      <c r="C79" s="784" t="s">
        <v>1</v>
      </c>
      <c r="D79" s="25" t="s">
        <v>3203</v>
      </c>
      <c r="E79" s="26">
        <v>4</v>
      </c>
      <c r="F79" s="483" t="s">
        <v>400</v>
      </c>
      <c r="G79" s="108" t="s">
        <v>14</v>
      </c>
      <c r="H79" s="25" t="s">
        <v>3529</v>
      </c>
      <c r="I79" s="27"/>
      <c r="J79" s="28"/>
      <c r="K79" s="107"/>
      <c r="L79" s="25"/>
      <c r="M79" s="28"/>
      <c r="N79" s="28"/>
      <c r="O79" s="107"/>
      <c r="P79" s="25" t="s">
        <v>3191</v>
      </c>
      <c r="Q79" s="27">
        <v>3</v>
      </c>
      <c r="R79" s="454" t="s">
        <v>402</v>
      </c>
      <c r="S79" s="107" t="s">
        <v>4681</v>
      </c>
      <c r="T79" s="25" t="s">
        <v>3203</v>
      </c>
      <c r="U79" s="28">
        <v>2</v>
      </c>
      <c r="V79" s="454" t="s">
        <v>400</v>
      </c>
      <c r="W79" s="107" t="s">
        <v>14</v>
      </c>
      <c r="X79" s="25"/>
      <c r="Y79" s="28"/>
      <c r="Z79" s="28"/>
      <c r="AA79" s="107"/>
      <c r="AB79" s="25"/>
      <c r="AC79" s="27"/>
      <c r="AD79" s="28"/>
      <c r="AE79" s="292"/>
      <c r="AF79" s="28" t="s">
        <v>1</v>
      </c>
    </row>
    <row r="80" spans="1:32" s="11" customFormat="1" ht="12.75" customHeight="1" x14ac:dyDescent="0.3">
      <c r="A80" s="104"/>
      <c r="B80" s="52"/>
      <c r="C80" s="785"/>
      <c r="D80" s="40" t="s">
        <v>3638</v>
      </c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 t="s">
        <v>1249</v>
      </c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" t="s">
        <v>542</v>
      </c>
    </row>
    <row r="81" spans="1:32" s="11" customFormat="1" ht="12.75" customHeight="1" x14ac:dyDescent="0.3">
      <c r="A81" s="102">
        <v>20</v>
      </c>
      <c r="B81" s="51" t="s">
        <v>4948</v>
      </c>
      <c r="C81" s="780" t="s">
        <v>0</v>
      </c>
      <c r="D81" s="15" t="s">
        <v>3224</v>
      </c>
      <c r="E81" s="16">
        <v>4</v>
      </c>
      <c r="F81" s="16" t="s">
        <v>3633</v>
      </c>
      <c r="G81" s="112" t="s">
        <v>81</v>
      </c>
      <c r="H81" s="15" t="s">
        <v>3211</v>
      </c>
      <c r="I81" s="17">
        <v>4</v>
      </c>
      <c r="J81" s="18" t="s">
        <v>2283</v>
      </c>
      <c r="K81" s="111" t="s">
        <v>592</v>
      </c>
      <c r="L81" s="15" t="s">
        <v>3224</v>
      </c>
      <c r="M81" s="18">
        <v>4</v>
      </c>
      <c r="N81" s="18" t="s">
        <v>3633</v>
      </c>
      <c r="O81" s="111" t="s">
        <v>81</v>
      </c>
      <c r="P81" s="34" t="s">
        <v>3211</v>
      </c>
      <c r="Q81" s="35">
        <v>4</v>
      </c>
      <c r="R81" s="36" t="s">
        <v>2283</v>
      </c>
      <c r="S81" s="111" t="s">
        <v>592</v>
      </c>
      <c r="T81" s="15" t="s">
        <v>3224</v>
      </c>
      <c r="U81" s="18">
        <v>4</v>
      </c>
      <c r="V81" s="18" t="s">
        <v>3633</v>
      </c>
      <c r="W81" s="111" t="s">
        <v>81</v>
      </c>
      <c r="X81" s="18"/>
      <c r="Y81" s="18"/>
      <c r="Z81" s="18"/>
      <c r="AA81" s="111"/>
      <c r="AB81" s="15"/>
      <c r="AC81" s="17"/>
      <c r="AD81" s="18"/>
      <c r="AE81" s="290"/>
      <c r="AF81" s="28" t="s">
        <v>0</v>
      </c>
    </row>
    <row r="82" spans="1:32" s="11" customFormat="1" ht="12.75" customHeight="1" x14ac:dyDescent="0.3">
      <c r="A82" s="104"/>
      <c r="B82" s="52"/>
      <c r="C82" s="781"/>
      <c r="D82" s="20" t="s">
        <v>3638</v>
      </c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" t="s">
        <v>0</v>
      </c>
    </row>
    <row r="83" spans="1:32" s="11" customFormat="1" ht="12.75" customHeight="1" x14ac:dyDescent="0.3">
      <c r="A83" s="104"/>
      <c r="B83" s="52"/>
      <c r="C83" s="784" t="s">
        <v>1</v>
      </c>
      <c r="D83" s="25" t="s">
        <v>3211</v>
      </c>
      <c r="E83" s="26">
        <v>4</v>
      </c>
      <c r="F83" s="26" t="s">
        <v>2283</v>
      </c>
      <c r="G83" s="108" t="s">
        <v>592</v>
      </c>
      <c r="H83" s="25" t="s">
        <v>1256</v>
      </c>
      <c r="I83" s="27">
        <v>4</v>
      </c>
      <c r="J83" s="454" t="s">
        <v>397</v>
      </c>
      <c r="K83" s="107" t="s">
        <v>202</v>
      </c>
      <c r="L83" s="25" t="s">
        <v>3211</v>
      </c>
      <c r="M83" s="28">
        <v>4</v>
      </c>
      <c r="N83" s="28" t="s">
        <v>2283</v>
      </c>
      <c r="O83" s="107" t="s">
        <v>592</v>
      </c>
      <c r="P83" s="25" t="s">
        <v>1259</v>
      </c>
      <c r="Q83" s="27">
        <v>4</v>
      </c>
      <c r="R83" s="454" t="s">
        <v>440</v>
      </c>
      <c r="S83" s="107" t="s">
        <v>329</v>
      </c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" t="s">
        <v>1</v>
      </c>
    </row>
    <row r="84" spans="1:32" s="11" customFormat="1" ht="12.75" customHeight="1" x14ac:dyDescent="0.3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" t="s">
        <v>542</v>
      </c>
    </row>
    <row r="85" spans="1:32" s="11" customFormat="1" ht="12.75" customHeight="1" x14ac:dyDescent="0.3">
      <c r="A85" s="102">
        <v>21</v>
      </c>
      <c r="B85" s="51" t="s">
        <v>4949</v>
      </c>
      <c r="C85" s="780" t="s">
        <v>0</v>
      </c>
      <c r="D85" s="15" t="s">
        <v>3211</v>
      </c>
      <c r="E85" s="16">
        <v>4</v>
      </c>
      <c r="F85" s="16" t="s">
        <v>2283</v>
      </c>
      <c r="G85" s="112" t="s">
        <v>592</v>
      </c>
      <c r="H85" s="15" t="s">
        <v>3224</v>
      </c>
      <c r="I85" s="17">
        <v>4</v>
      </c>
      <c r="J85" s="18" t="s">
        <v>3633</v>
      </c>
      <c r="K85" s="111" t="s">
        <v>81</v>
      </c>
      <c r="L85" s="15" t="s">
        <v>3211</v>
      </c>
      <c r="M85" s="18">
        <v>4</v>
      </c>
      <c r="N85" s="18" t="s">
        <v>2283</v>
      </c>
      <c r="O85" s="111" t="s">
        <v>592</v>
      </c>
      <c r="P85" s="34" t="s">
        <v>3224</v>
      </c>
      <c r="Q85" s="35">
        <v>4</v>
      </c>
      <c r="R85" s="36" t="s">
        <v>3633</v>
      </c>
      <c r="S85" s="111" t="s">
        <v>81</v>
      </c>
      <c r="T85" s="15" t="s">
        <v>3211</v>
      </c>
      <c r="U85" s="18">
        <v>4</v>
      </c>
      <c r="V85" s="18" t="s">
        <v>2283</v>
      </c>
      <c r="W85" s="111" t="s">
        <v>592</v>
      </c>
      <c r="X85" s="18"/>
      <c r="Y85" s="18"/>
      <c r="Z85" s="18"/>
      <c r="AA85" s="111"/>
      <c r="AB85" s="15"/>
      <c r="AC85" s="17"/>
      <c r="AD85" s="18"/>
      <c r="AE85" s="290"/>
      <c r="AF85" s="28" t="s">
        <v>0</v>
      </c>
    </row>
    <row r="86" spans="1:32" s="11" customFormat="1" ht="12.75" customHeight="1" x14ac:dyDescent="0.3">
      <c r="A86" s="104"/>
      <c r="B86" s="52"/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" t="s">
        <v>0</v>
      </c>
    </row>
    <row r="87" spans="1:32" s="11" customFormat="1" ht="12.75" customHeight="1" x14ac:dyDescent="0.3">
      <c r="A87" s="104"/>
      <c r="B87" s="52"/>
      <c r="C87" s="784" t="s">
        <v>1</v>
      </c>
      <c r="D87" s="25" t="s">
        <v>3224</v>
      </c>
      <c r="E87" s="26">
        <v>4</v>
      </c>
      <c r="F87" s="26" t="s">
        <v>3633</v>
      </c>
      <c r="G87" s="108" t="s">
        <v>81</v>
      </c>
      <c r="H87" s="25" t="s">
        <v>1256</v>
      </c>
      <c r="I87" s="27">
        <v>4</v>
      </c>
      <c r="J87" s="454" t="s">
        <v>397</v>
      </c>
      <c r="K87" s="107" t="s">
        <v>202</v>
      </c>
      <c r="L87" s="25"/>
      <c r="M87" s="28"/>
      <c r="N87" s="28"/>
      <c r="O87" s="107"/>
      <c r="P87" s="25" t="s">
        <v>1259</v>
      </c>
      <c r="Q87" s="27">
        <v>4</v>
      </c>
      <c r="R87" s="454" t="s">
        <v>440</v>
      </c>
      <c r="S87" s="107" t="s">
        <v>329</v>
      </c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" t="s">
        <v>1</v>
      </c>
    </row>
    <row r="88" spans="1:32" s="11" customFormat="1" ht="12.75" customHeight="1" x14ac:dyDescent="0.3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" t="s">
        <v>542</v>
      </c>
    </row>
    <row r="89" spans="1:32" s="11" customFormat="1" ht="12.75" customHeight="1" x14ac:dyDescent="0.3">
      <c r="A89" s="102">
        <v>22</v>
      </c>
      <c r="B89" s="51" t="s">
        <v>4950</v>
      </c>
      <c r="C89" s="780" t="s">
        <v>0</v>
      </c>
      <c r="D89" s="15" t="s">
        <v>3529</v>
      </c>
      <c r="E89" s="16"/>
      <c r="F89" s="16"/>
      <c r="G89" s="112"/>
      <c r="H89" s="15" t="s">
        <v>3529</v>
      </c>
      <c r="I89" s="17"/>
      <c r="J89" s="18"/>
      <c r="K89" s="111"/>
      <c r="L89" s="18" t="s">
        <v>3529</v>
      </c>
      <c r="M89" s="18"/>
      <c r="N89" s="18"/>
      <c r="O89" s="111"/>
      <c r="P89" s="15" t="s">
        <v>3529</v>
      </c>
      <c r="Q89" s="17"/>
      <c r="R89" s="18"/>
      <c r="S89" s="111"/>
      <c r="T89" s="15" t="s">
        <v>3529</v>
      </c>
      <c r="U89" s="18"/>
      <c r="V89" s="18"/>
      <c r="W89" s="111"/>
      <c r="X89" s="15"/>
      <c r="Y89" s="18"/>
      <c r="Z89" s="18"/>
      <c r="AA89" s="111"/>
      <c r="AB89" s="15" t="s">
        <v>3211</v>
      </c>
      <c r="AC89" s="17">
        <v>4</v>
      </c>
      <c r="AD89" s="18" t="s">
        <v>2283</v>
      </c>
      <c r="AE89" s="290" t="s">
        <v>592</v>
      </c>
      <c r="AF89" s="28" t="s">
        <v>0</v>
      </c>
    </row>
    <row r="90" spans="1:32" s="11" customFormat="1" ht="12.75" customHeight="1" x14ac:dyDescent="0.3">
      <c r="A90" s="104"/>
      <c r="B90" s="52"/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" t="s">
        <v>0</v>
      </c>
    </row>
    <row r="91" spans="1:32" s="11" customFormat="1" ht="12.75" customHeight="1" x14ac:dyDescent="0.3">
      <c r="A91" s="104"/>
      <c r="B91" s="52"/>
      <c r="C91" s="784" t="s">
        <v>1</v>
      </c>
      <c r="D91" s="25" t="s">
        <v>3529</v>
      </c>
      <c r="E91" s="26"/>
      <c r="F91" s="26"/>
      <c r="G91" s="108"/>
      <c r="H91" s="25" t="s">
        <v>1256</v>
      </c>
      <c r="I91" s="27">
        <v>4</v>
      </c>
      <c r="J91" s="454" t="s">
        <v>397</v>
      </c>
      <c r="K91" s="107" t="s">
        <v>202</v>
      </c>
      <c r="L91" s="25" t="s">
        <v>3195</v>
      </c>
      <c r="M91" s="28">
        <v>4</v>
      </c>
      <c r="N91" s="454" t="s">
        <v>400</v>
      </c>
      <c r="O91" s="107" t="s">
        <v>14</v>
      </c>
      <c r="P91" s="30" t="s">
        <v>1259</v>
      </c>
      <c r="Q91" s="31">
        <v>4</v>
      </c>
      <c r="R91" s="454" t="s">
        <v>440</v>
      </c>
      <c r="S91" s="107" t="s">
        <v>329</v>
      </c>
      <c r="T91" s="25" t="s">
        <v>3211</v>
      </c>
      <c r="U91" s="28">
        <v>4</v>
      </c>
      <c r="V91" s="28" t="s">
        <v>2283</v>
      </c>
      <c r="W91" s="107" t="s">
        <v>592</v>
      </c>
      <c r="X91" s="25" t="s">
        <v>3211</v>
      </c>
      <c r="Y91" s="28">
        <v>4</v>
      </c>
      <c r="Z91" s="28" t="s">
        <v>2283</v>
      </c>
      <c r="AA91" s="107" t="s">
        <v>592</v>
      </c>
      <c r="AB91" s="25"/>
      <c r="AC91" s="27"/>
      <c r="AD91" s="28"/>
      <c r="AE91" s="292"/>
      <c r="AF91" s="28" t="s">
        <v>1</v>
      </c>
    </row>
    <row r="92" spans="1:32" s="11" customFormat="1" ht="12.75" customHeight="1" x14ac:dyDescent="0.3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" t="s">
        <v>542</v>
      </c>
    </row>
    <row r="93" spans="1:32" s="11" customFormat="1" ht="12.75" customHeight="1" x14ac:dyDescent="0.3">
      <c r="A93" s="102">
        <v>23</v>
      </c>
      <c r="B93" s="51" t="s">
        <v>4951</v>
      </c>
      <c r="C93" s="780" t="s">
        <v>0</v>
      </c>
      <c r="D93" s="15" t="s">
        <v>3529</v>
      </c>
      <c r="E93" s="16"/>
      <c r="F93" s="16"/>
      <c r="G93" s="112"/>
      <c r="H93" s="15" t="s">
        <v>3529</v>
      </c>
      <c r="I93" s="17"/>
      <c r="J93" s="18"/>
      <c r="K93" s="111"/>
      <c r="L93" s="15" t="s">
        <v>3529</v>
      </c>
      <c r="M93" s="18"/>
      <c r="N93" s="18"/>
      <c r="O93" s="111"/>
      <c r="P93" s="34" t="s">
        <v>3529</v>
      </c>
      <c r="Q93" s="35"/>
      <c r="R93" s="36"/>
      <c r="S93" s="111"/>
      <c r="T93" s="15" t="s">
        <v>3529</v>
      </c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" t="s">
        <v>0</v>
      </c>
    </row>
    <row r="94" spans="1:32" s="11" customFormat="1" ht="12.75" customHeight="1" x14ac:dyDescent="0.3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" t="s">
        <v>0</v>
      </c>
    </row>
    <row r="95" spans="1:32" s="11" customFormat="1" ht="12.75" customHeight="1" x14ac:dyDescent="0.3">
      <c r="A95" s="104"/>
      <c r="B95" s="52"/>
      <c r="C95" s="784" t="s">
        <v>1</v>
      </c>
      <c r="D95" s="25" t="s">
        <v>3529</v>
      </c>
      <c r="E95" s="26"/>
      <c r="F95" s="26"/>
      <c r="G95" s="108"/>
      <c r="H95" s="25" t="s">
        <v>1256</v>
      </c>
      <c r="I95" s="27">
        <v>4</v>
      </c>
      <c r="J95" s="454" t="s">
        <v>397</v>
      </c>
      <c r="K95" s="107" t="s">
        <v>202</v>
      </c>
      <c r="L95" s="25" t="s">
        <v>3195</v>
      </c>
      <c r="M95" s="28">
        <v>4</v>
      </c>
      <c r="N95" s="454" t="s">
        <v>400</v>
      </c>
      <c r="O95" s="107" t="s">
        <v>14</v>
      </c>
      <c r="P95" s="25" t="s">
        <v>1259</v>
      </c>
      <c r="Q95" s="27">
        <v>4</v>
      </c>
      <c r="R95" s="454" t="s">
        <v>440</v>
      </c>
      <c r="S95" s="107" t="s">
        <v>329</v>
      </c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" t="s">
        <v>1</v>
      </c>
    </row>
    <row r="96" spans="1:32" s="11" customFormat="1" ht="12.75" customHeight="1" x14ac:dyDescent="0.3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" t="s">
        <v>542</v>
      </c>
    </row>
    <row r="97" spans="1:32" s="11" customFormat="1" ht="12.75" customHeight="1" x14ac:dyDescent="0.3">
      <c r="A97" s="102">
        <v>24</v>
      </c>
      <c r="B97" s="51" t="s">
        <v>4952</v>
      </c>
      <c r="C97" s="780" t="s">
        <v>0</v>
      </c>
      <c r="D97" s="15" t="s">
        <v>3529</v>
      </c>
      <c r="E97" s="16"/>
      <c r="F97" s="16"/>
      <c r="G97" s="112"/>
      <c r="H97" s="15" t="s">
        <v>3529</v>
      </c>
      <c r="I97" s="17"/>
      <c r="J97" s="18"/>
      <c r="K97" s="111"/>
      <c r="L97" s="15" t="s">
        <v>3529</v>
      </c>
      <c r="M97" s="18"/>
      <c r="N97" s="18"/>
      <c r="O97" s="111"/>
      <c r="P97" s="34" t="s">
        <v>3529</v>
      </c>
      <c r="Q97" s="35"/>
      <c r="R97" s="36"/>
      <c r="S97" s="111"/>
      <c r="T97" s="15" t="s">
        <v>3529</v>
      </c>
      <c r="U97" s="18"/>
      <c r="V97" s="18"/>
      <c r="W97" s="111"/>
      <c r="X97" s="18"/>
      <c r="Y97" s="18"/>
      <c r="Z97" s="18"/>
      <c r="AA97" s="111"/>
      <c r="AB97" s="15" t="s">
        <v>3214</v>
      </c>
      <c r="AC97" s="17">
        <v>4</v>
      </c>
      <c r="AD97" s="18" t="s">
        <v>2283</v>
      </c>
      <c r="AE97" s="290" t="s">
        <v>81</v>
      </c>
      <c r="AF97" s="28" t="s">
        <v>0</v>
      </c>
    </row>
    <row r="98" spans="1:32" s="11" customFormat="1" ht="12.75" customHeight="1" x14ac:dyDescent="0.3">
      <c r="A98" s="104"/>
      <c r="B98" s="52"/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" t="s">
        <v>0</v>
      </c>
    </row>
    <row r="99" spans="1:32" s="11" customFormat="1" ht="12.75" customHeight="1" x14ac:dyDescent="0.3">
      <c r="A99" s="104"/>
      <c r="B99" s="52"/>
      <c r="C99" s="784" t="s">
        <v>1</v>
      </c>
      <c r="D99" s="25" t="s">
        <v>3529</v>
      </c>
      <c r="E99" s="26"/>
      <c r="F99" s="26"/>
      <c r="G99" s="108"/>
      <c r="H99" s="25" t="s">
        <v>1256</v>
      </c>
      <c r="I99" s="27">
        <v>4</v>
      </c>
      <c r="J99" s="454" t="s">
        <v>397</v>
      </c>
      <c r="K99" s="107" t="s">
        <v>202</v>
      </c>
      <c r="L99" s="25" t="s">
        <v>3195</v>
      </c>
      <c r="M99" s="28">
        <v>4</v>
      </c>
      <c r="N99" s="454" t="s">
        <v>400</v>
      </c>
      <c r="O99" s="107" t="s">
        <v>14</v>
      </c>
      <c r="P99" s="25" t="s">
        <v>1259</v>
      </c>
      <c r="Q99" s="27">
        <v>4</v>
      </c>
      <c r="R99" s="454" t="s">
        <v>440</v>
      </c>
      <c r="S99" s="107" t="s">
        <v>329</v>
      </c>
      <c r="T99" s="25" t="s">
        <v>3214</v>
      </c>
      <c r="U99" s="28">
        <v>4</v>
      </c>
      <c r="V99" s="28" t="s">
        <v>2283</v>
      </c>
      <c r="W99" s="107" t="s">
        <v>81</v>
      </c>
      <c r="X99" s="25" t="s">
        <v>3214</v>
      </c>
      <c r="Y99" s="28">
        <v>4</v>
      </c>
      <c r="Z99" s="28" t="s">
        <v>2283</v>
      </c>
      <c r="AA99" s="107" t="s">
        <v>81</v>
      </c>
      <c r="AB99" s="25"/>
      <c r="AC99" s="27"/>
      <c r="AD99" s="28"/>
      <c r="AE99" s="292"/>
      <c r="AF99" s="28" t="s">
        <v>1</v>
      </c>
    </row>
    <row r="100" spans="1:32" s="11" customFormat="1" ht="12.75" customHeight="1" x14ac:dyDescent="0.3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" t="s">
        <v>542</v>
      </c>
    </row>
    <row r="101" spans="1:32" s="11" customFormat="1" ht="12.75" customHeight="1" x14ac:dyDescent="0.3">
      <c r="A101" s="102">
        <v>25</v>
      </c>
      <c r="B101" s="51" t="s">
        <v>4774</v>
      </c>
      <c r="C101" s="780" t="s">
        <v>0</v>
      </c>
      <c r="D101" s="15"/>
      <c r="E101" s="16"/>
      <c r="F101" s="16"/>
      <c r="G101" s="112"/>
      <c r="H101" s="15" t="s">
        <v>3211</v>
      </c>
      <c r="I101" s="17">
        <v>4</v>
      </c>
      <c r="J101" s="18">
        <v>107</v>
      </c>
      <c r="K101" s="111" t="s">
        <v>4</v>
      </c>
      <c r="L101" s="18" t="s">
        <v>3211</v>
      </c>
      <c r="M101" s="18">
        <v>4</v>
      </c>
      <c r="N101" s="18">
        <v>107</v>
      </c>
      <c r="O101" s="111" t="s">
        <v>4</v>
      </c>
      <c r="P101" s="15" t="s">
        <v>3211</v>
      </c>
      <c r="Q101" s="17">
        <v>4</v>
      </c>
      <c r="R101" s="18">
        <v>107</v>
      </c>
      <c r="S101" s="111" t="s">
        <v>4</v>
      </c>
      <c r="T101" s="15" t="s">
        <v>3523</v>
      </c>
      <c r="U101" s="18">
        <v>3</v>
      </c>
      <c r="V101" s="18">
        <v>107</v>
      </c>
      <c r="W101" s="111" t="s">
        <v>12</v>
      </c>
      <c r="X101" s="15"/>
      <c r="Y101" s="18"/>
      <c r="Z101" s="18"/>
      <c r="AA101" s="111"/>
      <c r="AB101" s="15"/>
      <c r="AC101" s="17"/>
      <c r="AD101" s="18"/>
      <c r="AE101" s="290"/>
      <c r="AF101" s="28" t="s">
        <v>0</v>
      </c>
    </row>
    <row r="102" spans="1:32" s="11" customFormat="1" ht="12.75" customHeight="1" x14ac:dyDescent="0.3">
      <c r="A102" s="104"/>
      <c r="B102" s="52"/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 t="s">
        <v>1249</v>
      </c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" t="s">
        <v>0</v>
      </c>
    </row>
    <row r="103" spans="1:32" s="11" customFormat="1" ht="12.75" customHeight="1" x14ac:dyDescent="0.3">
      <c r="A103" s="104"/>
      <c r="B103" s="52"/>
      <c r="C103" s="784" t="s">
        <v>1</v>
      </c>
      <c r="D103" s="25" t="s">
        <v>3211</v>
      </c>
      <c r="E103" s="26">
        <v>4</v>
      </c>
      <c r="F103" s="26">
        <v>107</v>
      </c>
      <c r="G103" s="108" t="s">
        <v>4</v>
      </c>
      <c r="H103" s="25" t="s">
        <v>3194</v>
      </c>
      <c r="I103" s="27">
        <v>4</v>
      </c>
      <c r="J103" s="454" t="s">
        <v>417</v>
      </c>
      <c r="K103" s="107" t="s">
        <v>674</v>
      </c>
      <c r="L103" s="25" t="s">
        <v>3194</v>
      </c>
      <c r="M103" s="28">
        <v>4</v>
      </c>
      <c r="N103" s="454" t="s">
        <v>417</v>
      </c>
      <c r="O103" s="107" t="s">
        <v>674</v>
      </c>
      <c r="P103" s="30"/>
      <c r="Q103" s="31"/>
      <c r="R103" s="28"/>
      <c r="S103" s="107"/>
      <c r="T103" s="25" t="s">
        <v>3211</v>
      </c>
      <c r="U103" s="28">
        <v>4</v>
      </c>
      <c r="V103" s="28">
        <v>107</v>
      </c>
      <c r="W103" s="107" t="s">
        <v>4</v>
      </c>
      <c r="X103" s="25"/>
      <c r="Y103" s="28"/>
      <c r="Z103" s="28"/>
      <c r="AA103" s="107"/>
      <c r="AB103" s="25"/>
      <c r="AC103" s="27"/>
      <c r="AD103" s="28"/>
      <c r="AE103" s="292"/>
      <c r="AF103" s="28" t="s">
        <v>1</v>
      </c>
    </row>
    <row r="104" spans="1:32" s="11" customFormat="1" ht="12.75" customHeight="1" x14ac:dyDescent="0.3">
      <c r="A104" s="104"/>
      <c r="B104" s="52"/>
      <c r="C104" s="784"/>
      <c r="D104" s="25" t="s">
        <v>3638</v>
      </c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" t="s">
        <v>542</v>
      </c>
    </row>
    <row r="105" spans="1:32" s="11" customFormat="1" ht="12.75" customHeight="1" x14ac:dyDescent="0.3">
      <c r="A105" s="102">
        <v>1</v>
      </c>
      <c r="B105" s="51" t="s">
        <v>3562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5" t="s">
        <v>3623</v>
      </c>
      <c r="M105" s="18">
        <v>4</v>
      </c>
      <c r="N105" s="18"/>
      <c r="O105" s="111" t="s">
        <v>50</v>
      </c>
      <c r="P105" s="34" t="s">
        <v>3623</v>
      </c>
      <c r="Q105" s="35">
        <v>4</v>
      </c>
      <c r="R105" s="36"/>
      <c r="S105" s="111" t="s">
        <v>50</v>
      </c>
      <c r="T105" s="15" t="s">
        <v>3623</v>
      </c>
      <c r="U105" s="18">
        <v>4</v>
      </c>
      <c r="V105" s="18"/>
      <c r="W105" s="111" t="s">
        <v>50</v>
      </c>
      <c r="X105" s="18" t="s">
        <v>3623</v>
      </c>
      <c r="Y105" s="18">
        <v>4</v>
      </c>
      <c r="Z105" s="18"/>
      <c r="AA105" s="111" t="s">
        <v>50</v>
      </c>
      <c r="AB105" s="15"/>
      <c r="AC105" s="17"/>
      <c r="AD105" s="18"/>
      <c r="AE105" s="290"/>
      <c r="AF105" s="28" t="s">
        <v>0</v>
      </c>
    </row>
    <row r="106" spans="1:32" s="11" customFormat="1" ht="12.75" customHeight="1" x14ac:dyDescent="0.3">
      <c r="A106" s="104"/>
      <c r="B106" s="52" t="s">
        <v>409</v>
      </c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" t="s">
        <v>0</v>
      </c>
    </row>
    <row r="107" spans="1:32" s="11" customFormat="1" ht="12.75" customHeight="1" x14ac:dyDescent="0.3">
      <c r="A107" s="104"/>
      <c r="B107" s="52"/>
      <c r="C107" s="784" t="s">
        <v>1</v>
      </c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25"/>
      <c r="Q107" s="27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" t="s">
        <v>1</v>
      </c>
    </row>
    <row r="108" spans="1:32" s="11" customFormat="1" ht="12.75" customHeight="1" x14ac:dyDescent="0.3">
      <c r="A108" s="104"/>
      <c r="B108" s="52"/>
      <c r="C108" s="784"/>
      <c r="D108" s="40"/>
      <c r="E108" s="41"/>
      <c r="F108" s="42"/>
      <c r="G108" s="105"/>
      <c r="H108" s="40"/>
      <c r="I108" s="42"/>
      <c r="J108" s="42"/>
      <c r="K108" s="105"/>
      <c r="L108" s="40"/>
      <c r="M108" s="42"/>
      <c r="N108" s="42"/>
      <c r="O108" s="105"/>
      <c r="P108" s="40"/>
      <c r="Q108" s="41"/>
      <c r="R108" s="42"/>
      <c r="S108" s="105"/>
      <c r="T108" s="40"/>
      <c r="U108" s="42"/>
      <c r="V108" s="42"/>
      <c r="W108" s="105"/>
      <c r="X108" s="40"/>
      <c r="Y108" s="43"/>
      <c r="Z108" s="43"/>
      <c r="AA108" s="106"/>
      <c r="AB108" s="40"/>
      <c r="AC108" s="41"/>
      <c r="AD108" s="42"/>
      <c r="AE108" s="293"/>
      <c r="AF108" s="28" t="s">
        <v>542</v>
      </c>
    </row>
    <row r="109" spans="1:32" s="11" customFormat="1" ht="12.75" customHeight="1" x14ac:dyDescent="0.3">
      <c r="A109" s="102">
        <v>2</v>
      </c>
      <c r="B109" s="51" t="s">
        <v>4711</v>
      </c>
      <c r="C109" s="780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" t="s">
        <v>0</v>
      </c>
    </row>
    <row r="110" spans="1:32" s="11" customFormat="1" ht="12.75" customHeight="1" x14ac:dyDescent="0.3">
      <c r="A110" s="104"/>
      <c r="B110" s="52" t="s">
        <v>409</v>
      </c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" t="s">
        <v>0</v>
      </c>
    </row>
    <row r="111" spans="1:32" s="11" customFormat="1" ht="12.75" customHeight="1" x14ac:dyDescent="0.3">
      <c r="A111" s="104"/>
      <c r="B111" s="52"/>
      <c r="C111" s="784" t="s">
        <v>1</v>
      </c>
      <c r="D111" s="25"/>
      <c r="E111" s="26"/>
      <c r="F111" s="26"/>
      <c r="G111" s="108"/>
      <c r="H111" s="25"/>
      <c r="I111" s="27"/>
      <c r="J111" s="28"/>
      <c r="K111" s="107"/>
      <c r="L111" s="25" t="s">
        <v>3641</v>
      </c>
      <c r="M111" s="28">
        <v>4</v>
      </c>
      <c r="N111" s="28"/>
      <c r="O111" s="107" t="s">
        <v>50</v>
      </c>
      <c r="P111" s="25" t="s">
        <v>3641</v>
      </c>
      <c r="Q111" s="27">
        <v>4</v>
      </c>
      <c r="R111" s="28"/>
      <c r="S111" s="107" t="s">
        <v>50</v>
      </c>
      <c r="T111" s="25" t="s">
        <v>3641</v>
      </c>
      <c r="U111" s="28">
        <v>4</v>
      </c>
      <c r="V111" s="28"/>
      <c r="W111" s="107" t="s">
        <v>50</v>
      </c>
      <c r="X111" s="25" t="s">
        <v>3641</v>
      </c>
      <c r="Y111" s="28">
        <v>4</v>
      </c>
      <c r="Z111" s="28"/>
      <c r="AA111" s="107" t="s">
        <v>50</v>
      </c>
      <c r="AB111" s="25"/>
      <c r="AC111" s="27"/>
      <c r="AD111" s="28"/>
      <c r="AE111" s="292"/>
      <c r="AF111" s="28" t="s">
        <v>1</v>
      </c>
    </row>
    <row r="112" spans="1:32" s="11" customFormat="1" ht="12.75" customHeight="1" x14ac:dyDescent="0.3">
      <c r="A112" s="104"/>
      <c r="B112" s="52"/>
      <c r="C112" s="784"/>
      <c r="D112" s="40"/>
      <c r="E112" s="41"/>
      <c r="F112" s="42"/>
      <c r="G112" s="105"/>
      <c r="H112" s="40"/>
      <c r="I112" s="42"/>
      <c r="J112" s="42"/>
      <c r="K112" s="105"/>
      <c r="L112" s="40"/>
      <c r="M112" s="42"/>
      <c r="N112" s="42"/>
      <c r="O112" s="105"/>
      <c r="P112" s="40"/>
      <c r="Q112" s="41"/>
      <c r="R112" s="42"/>
      <c r="S112" s="105"/>
      <c r="T112" s="40"/>
      <c r="U112" s="42"/>
      <c r="V112" s="42"/>
      <c r="W112" s="105"/>
      <c r="X112" s="40"/>
      <c r="Y112" s="43"/>
      <c r="Z112" s="43"/>
      <c r="AA112" s="106"/>
      <c r="AB112" s="40"/>
      <c r="AC112" s="41"/>
      <c r="AD112" s="42"/>
      <c r="AE112" s="293"/>
      <c r="AF112" s="28" t="s">
        <v>542</v>
      </c>
    </row>
    <row r="113" spans="1:32" s="11" customFormat="1" ht="12.75" customHeight="1" x14ac:dyDescent="0.3">
      <c r="A113" s="102">
        <v>3</v>
      </c>
      <c r="B113" s="51" t="s">
        <v>4936</v>
      </c>
      <c r="C113" s="780" t="s">
        <v>0</v>
      </c>
      <c r="D113" s="15" t="s">
        <v>1256</v>
      </c>
      <c r="E113" s="16"/>
      <c r="F113" s="16">
        <v>5</v>
      </c>
      <c r="G113" s="112" t="s">
        <v>2200</v>
      </c>
      <c r="H113" s="15" t="s">
        <v>1256</v>
      </c>
      <c r="I113" s="17"/>
      <c r="J113" s="18">
        <v>5</v>
      </c>
      <c r="K113" s="111" t="s">
        <v>2200</v>
      </c>
      <c r="L113" s="18"/>
      <c r="M113" s="18"/>
      <c r="N113" s="18"/>
      <c r="O113" s="111"/>
      <c r="P113" s="15" t="s">
        <v>3217</v>
      </c>
      <c r="Q113" s="17">
        <v>4</v>
      </c>
      <c r="R113" s="18"/>
      <c r="S113" s="111" t="s">
        <v>19</v>
      </c>
      <c r="T113" s="15"/>
      <c r="U113" s="18"/>
      <c r="V113" s="18"/>
      <c r="W113" s="111"/>
      <c r="X113" s="15"/>
      <c r="Y113" s="18"/>
      <c r="Z113" s="18"/>
      <c r="AA113" s="111"/>
      <c r="AB113" s="15"/>
      <c r="AC113" s="17"/>
      <c r="AD113" s="18"/>
      <c r="AE113" s="290"/>
      <c r="AF113" s="28" t="s">
        <v>0</v>
      </c>
    </row>
    <row r="114" spans="1:32" s="11" customFormat="1" ht="12.75" customHeight="1" x14ac:dyDescent="0.3">
      <c r="A114" s="104"/>
      <c r="B114" s="52" t="s">
        <v>409</v>
      </c>
      <c r="C114" s="781"/>
      <c r="D114" s="20"/>
      <c r="E114" s="21"/>
      <c r="F114" s="21"/>
      <c r="G114" s="110"/>
      <c r="H114" s="20" t="s">
        <v>1249</v>
      </c>
      <c r="I114" s="22"/>
      <c r="J114" s="22"/>
      <c r="K114" s="109"/>
      <c r="L114" s="20"/>
      <c r="M114" s="22"/>
      <c r="N114" s="22"/>
      <c r="O114" s="109"/>
      <c r="P114" s="20"/>
      <c r="Q114" s="24"/>
      <c r="R114" s="24"/>
      <c r="S114" s="109"/>
      <c r="T114" s="20"/>
      <c r="U114" s="24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" t="s">
        <v>0</v>
      </c>
    </row>
    <row r="115" spans="1:32" s="11" customFormat="1" ht="12.75" customHeight="1" x14ac:dyDescent="0.3">
      <c r="A115" s="104"/>
      <c r="B115" s="52"/>
      <c r="C115" s="784" t="s">
        <v>1</v>
      </c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30"/>
      <c r="Q115" s="31"/>
      <c r="R115" s="28"/>
      <c r="S115" s="107"/>
      <c r="T115" s="25" t="s">
        <v>3217</v>
      </c>
      <c r="U115" s="28">
        <v>4</v>
      </c>
      <c r="V115" s="28"/>
      <c r="W115" s="107" t="s">
        <v>19</v>
      </c>
      <c r="X115" s="25" t="s">
        <v>3217</v>
      </c>
      <c r="Y115" s="28">
        <v>4</v>
      </c>
      <c r="Z115" s="28"/>
      <c r="AA115" s="107" t="s">
        <v>19</v>
      </c>
      <c r="AB115" s="25"/>
      <c r="AC115" s="27"/>
      <c r="AD115" s="28"/>
      <c r="AE115" s="292"/>
      <c r="AF115" s="28" t="s">
        <v>1</v>
      </c>
    </row>
    <row r="116" spans="1:32" s="11" customFormat="1" ht="12.75" customHeight="1" x14ac:dyDescent="0.3">
      <c r="A116" s="104"/>
      <c r="B116" s="52"/>
      <c r="C116" s="784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30"/>
      <c r="Q116" s="31"/>
      <c r="R116" s="32"/>
      <c r="S116" s="107"/>
      <c r="T116" s="25"/>
      <c r="U116" s="27"/>
      <c r="V116" s="27"/>
      <c r="W116" s="107"/>
      <c r="X116" s="25"/>
      <c r="Y116" s="33"/>
      <c r="Z116" s="33"/>
      <c r="AA116" s="113"/>
      <c r="AB116" s="25"/>
      <c r="AC116" s="27"/>
      <c r="AD116" s="28"/>
      <c r="AE116" s="292"/>
      <c r="AF116" s="28" t="s">
        <v>542</v>
      </c>
    </row>
    <row r="117" spans="1:32" s="11" customFormat="1" ht="12.75" customHeight="1" x14ac:dyDescent="0.3">
      <c r="A117" s="102">
        <v>4</v>
      </c>
      <c r="B117" s="51" t="s">
        <v>5008</v>
      </c>
      <c r="C117" s="780" t="s">
        <v>0</v>
      </c>
      <c r="D117" s="15" t="s">
        <v>3565</v>
      </c>
      <c r="E117" s="16"/>
      <c r="F117" s="16"/>
      <c r="G117" s="112"/>
      <c r="H117" s="15" t="s">
        <v>3565</v>
      </c>
      <c r="I117" s="17"/>
      <c r="J117" s="18"/>
      <c r="K117" s="111"/>
      <c r="L117" s="15" t="s">
        <v>3565</v>
      </c>
      <c r="M117" s="18"/>
      <c r="N117" s="18"/>
      <c r="O117" s="111"/>
      <c r="P117" s="34" t="s">
        <v>3565</v>
      </c>
      <c r="Q117" s="35"/>
      <c r="R117" s="36"/>
      <c r="S117" s="111"/>
      <c r="T117" s="15" t="s">
        <v>3565</v>
      </c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0"/>
      <c r="AF117" s="28" t="s">
        <v>0</v>
      </c>
    </row>
    <row r="118" spans="1:32" s="11" customFormat="1" ht="12.75" customHeight="1" x14ac:dyDescent="0.3">
      <c r="A118" s="104"/>
      <c r="B118" s="52" t="s">
        <v>409</v>
      </c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" t="s">
        <v>0</v>
      </c>
    </row>
    <row r="119" spans="1:32" s="11" customFormat="1" ht="12.75" customHeight="1" x14ac:dyDescent="0.3">
      <c r="A119" s="104"/>
      <c r="B119" s="52"/>
      <c r="C119" s="784" t="s">
        <v>1</v>
      </c>
      <c r="D119" s="25"/>
      <c r="E119" s="26"/>
      <c r="F119" s="26"/>
      <c r="G119" s="108"/>
      <c r="H119" s="25"/>
      <c r="I119" s="27"/>
      <c r="J119" s="28"/>
      <c r="K119" s="107"/>
      <c r="L119" s="25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" t="s">
        <v>1</v>
      </c>
    </row>
    <row r="120" spans="1:32" s="11" customFormat="1" ht="12.75" customHeight="1" x14ac:dyDescent="0.3">
      <c r="A120" s="104"/>
      <c r="B120" s="52"/>
      <c r="C120" s="784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3"/>
      <c r="AF120" s="28" t="s">
        <v>542</v>
      </c>
    </row>
    <row r="121" spans="1:32" s="11" customFormat="1" ht="12.75" customHeight="1" x14ac:dyDescent="0.3">
      <c r="A121" s="102">
        <v>4</v>
      </c>
      <c r="B121" s="51" t="s">
        <v>4696</v>
      </c>
      <c r="C121" s="780" t="s">
        <v>0</v>
      </c>
      <c r="D121" s="15" t="s">
        <v>3217</v>
      </c>
      <c r="E121" s="16">
        <v>4</v>
      </c>
      <c r="F121" s="16"/>
      <c r="G121" s="112" t="s">
        <v>1250</v>
      </c>
      <c r="H121" s="15" t="s">
        <v>3217</v>
      </c>
      <c r="I121" s="17">
        <v>4</v>
      </c>
      <c r="J121" s="18"/>
      <c r="K121" s="111" t="s">
        <v>1250</v>
      </c>
      <c r="L121" s="15" t="s">
        <v>3217</v>
      </c>
      <c r="M121" s="18">
        <v>4</v>
      </c>
      <c r="N121" s="18"/>
      <c r="O121" s="111" t="s">
        <v>1250</v>
      </c>
      <c r="P121" s="34" t="s">
        <v>3215</v>
      </c>
      <c r="Q121" s="35">
        <v>4</v>
      </c>
      <c r="R121" s="36"/>
      <c r="S121" s="111" t="s">
        <v>6</v>
      </c>
      <c r="T121" s="15" t="s">
        <v>3215</v>
      </c>
      <c r="U121" s="18">
        <v>4</v>
      </c>
      <c r="V121" s="18"/>
      <c r="W121" s="111" t="s">
        <v>6</v>
      </c>
      <c r="X121" s="18" t="s">
        <v>3215</v>
      </c>
      <c r="Y121" s="18">
        <v>4</v>
      </c>
      <c r="Z121" s="18"/>
      <c r="AA121" s="111" t="s">
        <v>6</v>
      </c>
      <c r="AB121" s="15"/>
      <c r="AC121" s="17"/>
      <c r="AD121" s="18"/>
      <c r="AE121" s="290"/>
      <c r="AF121" s="28" t="s">
        <v>0</v>
      </c>
    </row>
    <row r="122" spans="1:32" s="11" customFormat="1" ht="12.75" customHeight="1" x14ac:dyDescent="0.3">
      <c r="A122" s="104"/>
      <c r="B122" s="52" t="s">
        <v>409</v>
      </c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" t="s">
        <v>0</v>
      </c>
    </row>
    <row r="123" spans="1:32" s="11" customFormat="1" ht="12.75" customHeight="1" x14ac:dyDescent="0.3">
      <c r="A123" s="104"/>
      <c r="B123" s="52"/>
      <c r="C123" s="784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" t="s">
        <v>1</v>
      </c>
    </row>
    <row r="124" spans="1:32" s="11" customFormat="1" ht="12.75" customHeight="1" x14ac:dyDescent="0.3">
      <c r="A124" s="104"/>
      <c r="B124" s="52"/>
      <c r="C124" s="784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3"/>
      <c r="AF124" s="28" t="s">
        <v>542</v>
      </c>
    </row>
    <row r="125" spans="1:32" s="11" customFormat="1" ht="12.75" customHeight="1" x14ac:dyDescent="0.3">
      <c r="A125" s="102">
        <v>6</v>
      </c>
      <c r="B125" s="51" t="s">
        <v>4697</v>
      </c>
      <c r="C125" s="780" t="s">
        <v>0</v>
      </c>
      <c r="D125" s="15"/>
      <c r="E125" s="16"/>
      <c r="F125" s="16"/>
      <c r="G125" s="112"/>
      <c r="H125" s="15"/>
      <c r="I125" s="17"/>
      <c r="J125" s="18"/>
      <c r="K125" s="111"/>
      <c r="L125" s="18"/>
      <c r="M125" s="18"/>
      <c r="N125" s="18"/>
      <c r="O125" s="111"/>
      <c r="P125" s="15"/>
      <c r="Q125" s="17"/>
      <c r="R125" s="18"/>
      <c r="S125" s="111"/>
      <c r="T125" s="15"/>
      <c r="U125" s="18"/>
      <c r="V125" s="18"/>
      <c r="W125" s="111"/>
      <c r="X125" s="15"/>
      <c r="Y125" s="18"/>
      <c r="Z125" s="18"/>
      <c r="AA125" s="111"/>
      <c r="AB125" s="15"/>
      <c r="AC125" s="17"/>
      <c r="AD125" s="18"/>
      <c r="AE125" s="290"/>
      <c r="AF125" s="28" t="s">
        <v>0</v>
      </c>
    </row>
    <row r="126" spans="1:32" s="11" customFormat="1" ht="12.75" customHeight="1" x14ac:dyDescent="0.3">
      <c r="A126" s="104"/>
      <c r="B126" s="52" t="s">
        <v>409</v>
      </c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" t="s">
        <v>0</v>
      </c>
    </row>
    <row r="127" spans="1:32" s="11" customFormat="1" ht="12.75" customHeight="1" x14ac:dyDescent="0.3">
      <c r="A127" s="104"/>
      <c r="B127" s="52"/>
      <c r="C127" s="784" t="s">
        <v>1</v>
      </c>
      <c r="D127" s="25" t="s">
        <v>3217</v>
      </c>
      <c r="E127" s="26">
        <v>4</v>
      </c>
      <c r="F127" s="26"/>
      <c r="G127" s="108" t="s">
        <v>1250</v>
      </c>
      <c r="H127" s="25" t="s">
        <v>3217</v>
      </c>
      <c r="I127" s="27">
        <v>4</v>
      </c>
      <c r="J127" s="28"/>
      <c r="K127" s="107" t="s">
        <v>1250</v>
      </c>
      <c r="L127" s="25" t="s">
        <v>3217</v>
      </c>
      <c r="M127" s="28">
        <v>4</v>
      </c>
      <c r="N127" s="28"/>
      <c r="O127" s="107" t="s">
        <v>1250</v>
      </c>
      <c r="P127" s="30" t="s">
        <v>3215</v>
      </c>
      <c r="Q127" s="31">
        <v>4</v>
      </c>
      <c r="R127" s="28"/>
      <c r="S127" s="107" t="s">
        <v>6</v>
      </c>
      <c r="T127" s="25" t="s">
        <v>3215</v>
      </c>
      <c r="U127" s="28">
        <v>4</v>
      </c>
      <c r="V127" s="28"/>
      <c r="W127" s="107" t="s">
        <v>6</v>
      </c>
      <c r="X127" s="25" t="s">
        <v>3215</v>
      </c>
      <c r="Y127" s="28">
        <v>4</v>
      </c>
      <c r="Z127" s="28"/>
      <c r="AA127" s="107" t="s">
        <v>6</v>
      </c>
      <c r="AB127" s="25"/>
      <c r="AC127" s="27"/>
      <c r="AD127" s="28"/>
      <c r="AE127" s="292"/>
      <c r="AF127" s="28" t="s">
        <v>1</v>
      </c>
    </row>
    <row r="128" spans="1:32" s="11" customFormat="1" ht="12.75" customHeight="1" x14ac:dyDescent="0.3">
      <c r="A128" s="104"/>
      <c r="B128" s="52"/>
      <c r="C128" s="784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2"/>
      <c r="AF128" s="28" t="s">
        <v>542</v>
      </c>
    </row>
    <row r="129" spans="1:32" s="11" customFormat="1" ht="12.75" customHeight="1" x14ac:dyDescent="0.3">
      <c r="A129" s="102">
        <v>6</v>
      </c>
      <c r="B129" s="51" t="s">
        <v>4698</v>
      </c>
      <c r="C129" s="780" t="s">
        <v>0</v>
      </c>
      <c r="D129" s="15" t="s">
        <v>3220</v>
      </c>
      <c r="E129" s="16">
        <v>4</v>
      </c>
      <c r="F129" s="16"/>
      <c r="G129" s="112" t="s">
        <v>50</v>
      </c>
      <c r="H129" s="15" t="s">
        <v>3220</v>
      </c>
      <c r="I129" s="17">
        <v>4</v>
      </c>
      <c r="J129" s="18"/>
      <c r="K129" s="111" t="s">
        <v>50</v>
      </c>
      <c r="L129" s="18"/>
      <c r="M129" s="18"/>
      <c r="N129" s="18"/>
      <c r="O129" s="111"/>
      <c r="P129" s="15" t="s">
        <v>3217</v>
      </c>
      <c r="Q129" s="17">
        <v>4</v>
      </c>
      <c r="R129" s="18"/>
      <c r="S129" s="111" t="s">
        <v>1250</v>
      </c>
      <c r="T129" s="15" t="s">
        <v>3217</v>
      </c>
      <c r="U129" s="17">
        <v>4</v>
      </c>
      <c r="V129" s="18"/>
      <c r="W129" s="111" t="s">
        <v>1250</v>
      </c>
      <c r="X129" s="15" t="s">
        <v>3217</v>
      </c>
      <c r="Y129" s="18">
        <v>4</v>
      </c>
      <c r="Z129" s="18"/>
      <c r="AA129" s="111" t="s">
        <v>1250</v>
      </c>
      <c r="AB129" s="15"/>
      <c r="AC129" s="17"/>
      <c r="AD129" s="18"/>
      <c r="AE129" s="290"/>
      <c r="AF129" s="28" t="s">
        <v>0</v>
      </c>
    </row>
    <row r="130" spans="1:32" s="11" customFormat="1" ht="12.75" customHeight="1" x14ac:dyDescent="0.3">
      <c r="A130" s="104"/>
      <c r="B130" s="52" t="s">
        <v>409</v>
      </c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20"/>
      <c r="Q130" s="24"/>
      <c r="R130" s="24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" t="s">
        <v>0</v>
      </c>
    </row>
    <row r="131" spans="1:32" s="11" customFormat="1" ht="12.75" customHeight="1" x14ac:dyDescent="0.3">
      <c r="A131" s="104"/>
      <c r="B131" s="52"/>
      <c r="C131" s="784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30"/>
      <c r="Q131" s="31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" t="s">
        <v>1</v>
      </c>
    </row>
    <row r="132" spans="1:32" s="11" customFormat="1" ht="12.75" customHeight="1" x14ac:dyDescent="0.3">
      <c r="A132" s="104"/>
      <c r="B132" s="52"/>
      <c r="C132" s="784"/>
      <c r="D132" s="25"/>
      <c r="E132" s="26"/>
      <c r="F132" s="26"/>
      <c r="G132" s="108"/>
      <c r="H132" s="25"/>
      <c r="I132" s="28"/>
      <c r="J132" s="28"/>
      <c r="K132" s="107"/>
      <c r="L132" s="25"/>
      <c r="M132" s="28"/>
      <c r="N132" s="28"/>
      <c r="O132" s="107"/>
      <c r="P132" s="30"/>
      <c r="Q132" s="31"/>
      <c r="R132" s="32"/>
      <c r="S132" s="107"/>
      <c r="T132" s="25"/>
      <c r="U132" s="28"/>
      <c r="V132" s="28"/>
      <c r="W132" s="107"/>
      <c r="X132" s="25"/>
      <c r="Y132" s="33"/>
      <c r="Z132" s="33"/>
      <c r="AA132" s="113"/>
      <c r="AB132" s="25"/>
      <c r="AC132" s="27"/>
      <c r="AD132" s="28"/>
      <c r="AE132" s="292"/>
      <c r="AF132" s="28" t="s">
        <v>542</v>
      </c>
    </row>
    <row r="133" spans="1:32" s="11" customFormat="1" ht="12.75" customHeight="1" x14ac:dyDescent="0.3">
      <c r="A133" s="102">
        <v>7</v>
      </c>
      <c r="B133" s="51" t="s">
        <v>4699</v>
      </c>
      <c r="C133" s="780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" t="s">
        <v>0</v>
      </c>
    </row>
    <row r="134" spans="1:32" s="11" customFormat="1" ht="12.75" customHeight="1" x14ac:dyDescent="0.3">
      <c r="A134" s="104"/>
      <c r="B134" s="52" t="s">
        <v>409</v>
      </c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" t="s">
        <v>0</v>
      </c>
    </row>
    <row r="135" spans="1:32" s="11" customFormat="1" ht="12.75" customHeight="1" x14ac:dyDescent="0.3">
      <c r="A135" s="104"/>
      <c r="B135" s="52"/>
      <c r="C135" s="784" t="s">
        <v>1</v>
      </c>
      <c r="D135" s="25" t="s">
        <v>3220</v>
      </c>
      <c r="E135" s="26">
        <v>4</v>
      </c>
      <c r="F135" s="26"/>
      <c r="G135" s="108" t="s">
        <v>50</v>
      </c>
      <c r="H135" s="25" t="s">
        <v>3220</v>
      </c>
      <c r="I135" s="27">
        <v>4</v>
      </c>
      <c r="J135" s="28"/>
      <c r="K135" s="107" t="s">
        <v>50</v>
      </c>
      <c r="L135" s="25"/>
      <c r="M135" s="28"/>
      <c r="N135" s="28"/>
      <c r="O135" s="107"/>
      <c r="P135" s="25" t="s">
        <v>3217</v>
      </c>
      <c r="Q135" s="27">
        <v>4</v>
      </c>
      <c r="R135" s="28"/>
      <c r="S135" s="107" t="s">
        <v>1250</v>
      </c>
      <c r="T135" s="25" t="s">
        <v>3217</v>
      </c>
      <c r="U135" s="28">
        <v>4</v>
      </c>
      <c r="V135" s="28"/>
      <c r="W135" s="107" t="s">
        <v>1250</v>
      </c>
      <c r="X135" s="25" t="s">
        <v>3217</v>
      </c>
      <c r="Y135" s="28">
        <v>4</v>
      </c>
      <c r="Z135" s="28"/>
      <c r="AA135" s="107" t="s">
        <v>1250</v>
      </c>
      <c r="AB135" s="25"/>
      <c r="AC135" s="27"/>
      <c r="AD135" s="28"/>
      <c r="AE135" s="292"/>
      <c r="AF135" s="28" t="s">
        <v>1</v>
      </c>
    </row>
    <row r="136" spans="1:32" s="11" customFormat="1" ht="12.75" customHeight="1" x14ac:dyDescent="0.3">
      <c r="A136" s="103"/>
      <c r="B136" s="52"/>
      <c r="C136" s="785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" t="s">
        <v>542</v>
      </c>
    </row>
    <row r="137" spans="1:32" s="11" customFormat="1" ht="12.75" customHeight="1" x14ac:dyDescent="0.3">
      <c r="A137" s="102">
        <v>8</v>
      </c>
      <c r="B137" s="51" t="s">
        <v>4667</v>
      </c>
      <c r="C137" s="780" t="s">
        <v>0</v>
      </c>
      <c r="D137" s="15" t="s">
        <v>3241</v>
      </c>
      <c r="E137" s="16">
        <v>4</v>
      </c>
      <c r="F137" s="16"/>
      <c r="G137" s="112" t="s">
        <v>6</v>
      </c>
      <c r="H137" s="15" t="s">
        <v>3241</v>
      </c>
      <c r="I137" s="17">
        <v>4</v>
      </c>
      <c r="J137" s="18"/>
      <c r="K137" s="111" t="s">
        <v>6</v>
      </c>
      <c r="L137" s="18" t="s">
        <v>3241</v>
      </c>
      <c r="M137" s="18">
        <v>4</v>
      </c>
      <c r="N137" s="18"/>
      <c r="O137" s="111" t="s">
        <v>6</v>
      </c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" t="s">
        <v>0</v>
      </c>
    </row>
    <row r="138" spans="1:32" s="11" customFormat="1" ht="12.75" customHeight="1" x14ac:dyDescent="0.3">
      <c r="A138" s="104"/>
      <c r="B138" s="52" t="s">
        <v>409</v>
      </c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" t="s">
        <v>0</v>
      </c>
    </row>
    <row r="139" spans="1:32" s="11" customFormat="1" ht="12.75" customHeight="1" x14ac:dyDescent="0.3">
      <c r="A139" s="104"/>
      <c r="B139" s="52"/>
      <c r="C139" s="784" t="s">
        <v>1</v>
      </c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" t="s">
        <v>1</v>
      </c>
    </row>
    <row r="140" spans="1:32" s="11" customFormat="1" ht="12.75" customHeight="1" x14ac:dyDescent="0.3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" t="s">
        <v>542</v>
      </c>
    </row>
    <row r="141" spans="1:32" s="11" customFormat="1" ht="12.75" customHeight="1" x14ac:dyDescent="0.3">
      <c r="A141" s="102">
        <v>9</v>
      </c>
      <c r="B141" s="51" t="s">
        <v>4668</v>
      </c>
      <c r="C141" s="780" t="s">
        <v>0</v>
      </c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15"/>
      <c r="Q141" s="18"/>
      <c r="R141" s="18"/>
      <c r="S141" s="111"/>
      <c r="T141" s="18"/>
      <c r="U141" s="18"/>
      <c r="V141" s="18"/>
      <c r="W141" s="111"/>
      <c r="X141" s="15"/>
      <c r="Y141" s="18"/>
      <c r="Z141" s="18"/>
      <c r="AA141" s="111"/>
      <c r="AB141" s="15"/>
      <c r="AC141" s="18"/>
      <c r="AD141" s="18"/>
      <c r="AE141" s="290"/>
      <c r="AF141" s="28" t="s">
        <v>0</v>
      </c>
    </row>
    <row r="142" spans="1:32" s="11" customFormat="1" ht="12.75" customHeight="1" x14ac:dyDescent="0.3">
      <c r="A142" s="104"/>
      <c r="B142" s="52" t="s">
        <v>409</v>
      </c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2"/>
      <c r="R142" s="22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" t="s">
        <v>0</v>
      </c>
    </row>
    <row r="143" spans="1:32" s="11" customFormat="1" ht="12.75" customHeight="1" x14ac:dyDescent="0.3">
      <c r="A143" s="104"/>
      <c r="B143" s="52"/>
      <c r="C143" s="784" t="s">
        <v>1</v>
      </c>
      <c r="D143" s="25" t="s">
        <v>3241</v>
      </c>
      <c r="E143" s="26">
        <v>4</v>
      </c>
      <c r="F143" s="26"/>
      <c r="G143" s="108" t="s">
        <v>6</v>
      </c>
      <c r="H143" s="25" t="s">
        <v>3241</v>
      </c>
      <c r="I143" s="27">
        <v>4</v>
      </c>
      <c r="J143" s="28"/>
      <c r="K143" s="107" t="s">
        <v>6</v>
      </c>
      <c r="L143" s="28" t="s">
        <v>3241</v>
      </c>
      <c r="M143" s="28">
        <v>4</v>
      </c>
      <c r="N143" s="28"/>
      <c r="O143" s="107" t="s">
        <v>6</v>
      </c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" t="s">
        <v>1</v>
      </c>
    </row>
    <row r="144" spans="1:32" s="11" customFormat="1" ht="12.75" customHeight="1" x14ac:dyDescent="0.3">
      <c r="A144" s="103"/>
      <c r="B144" s="52"/>
      <c r="C144" s="785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25"/>
      <c r="Q144" s="27"/>
      <c r="R144" s="27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33"/>
      <c r="AD144" s="33"/>
      <c r="AE144" s="294"/>
      <c r="AF144" s="28" t="s">
        <v>542</v>
      </c>
    </row>
    <row r="145" spans="1:32" s="11" customFormat="1" ht="12.75" customHeight="1" x14ac:dyDescent="0.3">
      <c r="A145" s="102">
        <v>10</v>
      </c>
      <c r="B145" s="51" t="s">
        <v>4964</v>
      </c>
      <c r="C145" s="780" t="s">
        <v>0</v>
      </c>
      <c r="D145" s="15" t="s">
        <v>3214</v>
      </c>
      <c r="E145" s="16">
        <v>4</v>
      </c>
      <c r="F145" s="16"/>
      <c r="G145" s="112" t="s">
        <v>19</v>
      </c>
      <c r="H145" s="15" t="s">
        <v>3214</v>
      </c>
      <c r="I145" s="17">
        <v>4</v>
      </c>
      <c r="J145" s="18"/>
      <c r="K145" s="111" t="s">
        <v>19</v>
      </c>
      <c r="L145" s="15" t="s">
        <v>3214</v>
      </c>
      <c r="M145" s="18">
        <v>4</v>
      </c>
      <c r="N145" s="18"/>
      <c r="O145" s="111" t="s">
        <v>19</v>
      </c>
      <c r="P145" s="34" t="s">
        <v>3211</v>
      </c>
      <c r="Q145" s="35">
        <v>4</v>
      </c>
      <c r="R145" s="36"/>
      <c r="S145" s="111" t="s">
        <v>7</v>
      </c>
      <c r="T145" s="15" t="s">
        <v>3211</v>
      </c>
      <c r="U145" s="18">
        <v>4</v>
      </c>
      <c r="V145" s="18"/>
      <c r="W145" s="111" t="s">
        <v>7</v>
      </c>
      <c r="X145" s="18" t="s">
        <v>3211</v>
      </c>
      <c r="Y145" s="18">
        <v>4</v>
      </c>
      <c r="Z145" s="18"/>
      <c r="AA145" s="111" t="s">
        <v>7</v>
      </c>
      <c r="AB145" s="15"/>
      <c r="AC145" s="17"/>
      <c r="AD145" s="18"/>
      <c r="AE145" s="290"/>
      <c r="AF145" s="28" t="s">
        <v>0</v>
      </c>
    </row>
    <row r="146" spans="1:32" s="11" customFormat="1" ht="12.75" customHeight="1" x14ac:dyDescent="0.3">
      <c r="A146" s="104"/>
      <c r="B146" s="52" t="s">
        <v>409</v>
      </c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" t="s">
        <v>0</v>
      </c>
    </row>
    <row r="147" spans="1:32" s="11" customFormat="1" ht="12.75" customHeight="1" x14ac:dyDescent="0.3">
      <c r="A147" s="104"/>
      <c r="B147" s="52"/>
      <c r="C147" s="784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" t="s">
        <v>1</v>
      </c>
    </row>
    <row r="148" spans="1:32" s="11" customFormat="1" ht="12.75" customHeight="1" x14ac:dyDescent="0.3">
      <c r="A148" s="104"/>
      <c r="B148" s="54"/>
      <c r="C148" s="784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" t="s">
        <v>542</v>
      </c>
    </row>
    <row r="149" spans="1:32" s="11" customFormat="1" ht="12.75" customHeight="1" x14ac:dyDescent="0.3">
      <c r="A149" s="102">
        <v>11</v>
      </c>
      <c r="B149" s="51" t="s">
        <v>4965</v>
      </c>
      <c r="C149" s="780" t="s">
        <v>0</v>
      </c>
      <c r="D149" s="15"/>
      <c r="E149" s="16"/>
      <c r="F149" s="16"/>
      <c r="G149" s="112"/>
      <c r="H149" s="15"/>
      <c r="I149" s="17"/>
      <c r="J149" s="18"/>
      <c r="K149" s="111"/>
      <c r="L149" s="15"/>
      <c r="M149" s="18"/>
      <c r="N149" s="18"/>
      <c r="O149" s="111"/>
      <c r="P149" s="34"/>
      <c r="Q149" s="35"/>
      <c r="R149" s="36"/>
      <c r="S149" s="111"/>
      <c r="T149" s="15"/>
      <c r="U149" s="18"/>
      <c r="V149" s="18"/>
      <c r="W149" s="111"/>
      <c r="X149" s="18"/>
      <c r="Y149" s="18"/>
      <c r="Z149" s="18"/>
      <c r="AA149" s="111"/>
      <c r="AB149" s="15"/>
      <c r="AC149" s="17"/>
      <c r="AD149" s="18"/>
      <c r="AE149" s="290"/>
      <c r="AF149" s="28" t="s">
        <v>0</v>
      </c>
    </row>
    <row r="150" spans="1:32" s="11" customFormat="1" ht="12.75" customHeight="1" x14ac:dyDescent="0.3">
      <c r="A150" s="104"/>
      <c r="B150" s="52" t="s">
        <v>409</v>
      </c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" t="s">
        <v>0</v>
      </c>
    </row>
    <row r="151" spans="1:32" s="11" customFormat="1" ht="12.75" customHeight="1" x14ac:dyDescent="0.3">
      <c r="A151" s="104"/>
      <c r="B151" s="52"/>
      <c r="C151" s="784" t="s">
        <v>1</v>
      </c>
      <c r="D151" s="25" t="s">
        <v>3214</v>
      </c>
      <c r="E151" s="26">
        <v>4</v>
      </c>
      <c r="F151" s="26"/>
      <c r="G151" s="108" t="s">
        <v>19</v>
      </c>
      <c r="H151" s="25" t="s">
        <v>3214</v>
      </c>
      <c r="I151" s="27">
        <v>4</v>
      </c>
      <c r="J151" s="28"/>
      <c r="K151" s="107" t="s">
        <v>19</v>
      </c>
      <c r="L151" s="25" t="s">
        <v>3214</v>
      </c>
      <c r="M151" s="28">
        <v>4</v>
      </c>
      <c r="N151" s="28"/>
      <c r="O151" s="107" t="s">
        <v>19</v>
      </c>
      <c r="P151" s="25" t="s">
        <v>3211</v>
      </c>
      <c r="Q151" s="27">
        <v>4</v>
      </c>
      <c r="R151" s="28"/>
      <c r="S151" s="107" t="s">
        <v>7</v>
      </c>
      <c r="T151" s="25" t="s">
        <v>3211</v>
      </c>
      <c r="U151" s="28">
        <v>4</v>
      </c>
      <c r="V151" s="28"/>
      <c r="W151" s="107" t="s">
        <v>7</v>
      </c>
      <c r="X151" s="25" t="s">
        <v>3211</v>
      </c>
      <c r="Y151" s="28">
        <v>4</v>
      </c>
      <c r="Z151" s="28"/>
      <c r="AA151" s="107" t="s">
        <v>7</v>
      </c>
      <c r="AB151" s="25"/>
      <c r="AC151" s="27"/>
      <c r="AD151" s="28"/>
      <c r="AE151" s="292"/>
      <c r="AF151" s="28" t="s">
        <v>1</v>
      </c>
    </row>
    <row r="152" spans="1:32" s="11" customFormat="1" ht="12.75" customHeight="1" x14ac:dyDescent="0.3">
      <c r="A152" s="104"/>
      <c r="B152" s="52"/>
      <c r="C152" s="784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3"/>
      <c r="AF152" s="28" t="s">
        <v>542</v>
      </c>
    </row>
    <row r="153" spans="1:32" s="11" customFormat="1" ht="12.75" customHeight="1" x14ac:dyDescent="0.3">
      <c r="A153" s="102">
        <v>12</v>
      </c>
      <c r="B153" s="51" t="s">
        <v>4966</v>
      </c>
      <c r="C153" s="780" t="s">
        <v>0</v>
      </c>
      <c r="D153" s="15" t="s">
        <v>3211</v>
      </c>
      <c r="E153" s="16">
        <v>4</v>
      </c>
      <c r="F153" s="16"/>
      <c r="G153" s="112" t="s">
        <v>7</v>
      </c>
      <c r="H153" s="15" t="s">
        <v>3211</v>
      </c>
      <c r="I153" s="17">
        <v>4</v>
      </c>
      <c r="J153" s="18"/>
      <c r="K153" s="111" t="s">
        <v>7</v>
      </c>
      <c r="L153" s="18" t="s">
        <v>3211</v>
      </c>
      <c r="M153" s="18">
        <v>4</v>
      </c>
      <c r="N153" s="18"/>
      <c r="O153" s="111" t="s">
        <v>7</v>
      </c>
      <c r="P153" s="15"/>
      <c r="Q153" s="17"/>
      <c r="R153" s="18"/>
      <c r="S153" s="111"/>
      <c r="T153" s="15" t="s">
        <v>3522</v>
      </c>
      <c r="U153" s="18">
        <v>4</v>
      </c>
      <c r="V153" s="18"/>
      <c r="W153" s="111" t="s">
        <v>19</v>
      </c>
      <c r="X153" s="15" t="s">
        <v>3522</v>
      </c>
      <c r="Y153" s="18">
        <v>4</v>
      </c>
      <c r="Z153" s="18"/>
      <c r="AA153" s="111" t="s">
        <v>19</v>
      </c>
      <c r="AB153" s="15"/>
      <c r="AC153" s="17"/>
      <c r="AD153" s="18"/>
      <c r="AE153" s="290"/>
      <c r="AF153" s="28" t="s">
        <v>0</v>
      </c>
    </row>
    <row r="154" spans="1:32" s="11" customFormat="1" ht="12.75" customHeight="1" x14ac:dyDescent="0.3">
      <c r="A154" s="104"/>
      <c r="B154" s="52" t="s">
        <v>409</v>
      </c>
      <c r="C154" s="781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20"/>
      <c r="Q154" s="24"/>
      <c r="R154" s="24"/>
      <c r="S154" s="109"/>
      <c r="T154" s="20"/>
      <c r="U154" s="24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" t="s">
        <v>0</v>
      </c>
    </row>
    <row r="155" spans="1:32" s="11" customFormat="1" ht="12.75" customHeight="1" x14ac:dyDescent="0.3">
      <c r="A155" s="104"/>
      <c r="B155" s="52"/>
      <c r="C155" s="784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30"/>
      <c r="Q155" s="31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" t="s">
        <v>1</v>
      </c>
    </row>
    <row r="156" spans="1:32" s="11" customFormat="1" ht="12.75" customHeight="1" x14ac:dyDescent="0.3">
      <c r="A156" s="104"/>
      <c r="B156" s="54"/>
      <c r="C156" s="784"/>
      <c r="D156" s="25"/>
      <c r="E156" s="26"/>
      <c r="F156" s="26"/>
      <c r="G156" s="108"/>
      <c r="H156" s="25"/>
      <c r="I156" s="28"/>
      <c r="J156" s="28"/>
      <c r="K156" s="107"/>
      <c r="L156" s="25"/>
      <c r="M156" s="28"/>
      <c r="N156" s="28"/>
      <c r="O156" s="107"/>
      <c r="P156" s="30"/>
      <c r="Q156" s="31"/>
      <c r="R156" s="32"/>
      <c r="S156" s="107"/>
      <c r="T156" s="25"/>
      <c r="U156" s="27"/>
      <c r="V156" s="27"/>
      <c r="W156" s="107"/>
      <c r="X156" s="25"/>
      <c r="Y156" s="33"/>
      <c r="Z156" s="33"/>
      <c r="AA156" s="113"/>
      <c r="AB156" s="25"/>
      <c r="AC156" s="27"/>
      <c r="AD156" s="28"/>
      <c r="AE156" s="292"/>
      <c r="AF156" s="28" t="s">
        <v>542</v>
      </c>
    </row>
    <row r="157" spans="1:32" s="11" customFormat="1" ht="12.75" customHeight="1" x14ac:dyDescent="0.3">
      <c r="A157" s="102">
        <v>13</v>
      </c>
      <c r="B157" s="51" t="s">
        <v>4967</v>
      </c>
      <c r="C157" s="780" t="s">
        <v>0</v>
      </c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0"/>
      <c r="AF157" s="28" t="s">
        <v>0</v>
      </c>
    </row>
    <row r="158" spans="1:32" s="11" customFormat="1" ht="12.75" customHeight="1" x14ac:dyDescent="0.3">
      <c r="A158" s="104"/>
      <c r="B158" s="52" t="s">
        <v>409</v>
      </c>
      <c r="C158" s="781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" t="s">
        <v>0</v>
      </c>
    </row>
    <row r="159" spans="1:32" s="11" customFormat="1" ht="12.75" customHeight="1" x14ac:dyDescent="0.3">
      <c r="A159" s="104"/>
      <c r="B159" s="52"/>
      <c r="C159" s="784" t="s">
        <v>1</v>
      </c>
      <c r="D159" s="25" t="s">
        <v>3211</v>
      </c>
      <c r="E159" s="26">
        <v>4</v>
      </c>
      <c r="F159" s="26"/>
      <c r="G159" s="108" t="s">
        <v>7</v>
      </c>
      <c r="H159" s="25" t="s">
        <v>3211</v>
      </c>
      <c r="I159" s="27">
        <v>4</v>
      </c>
      <c r="J159" s="28"/>
      <c r="K159" s="107" t="s">
        <v>7</v>
      </c>
      <c r="L159" s="25" t="s">
        <v>3211</v>
      </c>
      <c r="M159" s="28">
        <v>4</v>
      </c>
      <c r="N159" s="28"/>
      <c r="O159" s="107" t="s">
        <v>7</v>
      </c>
      <c r="P159" s="25" t="s">
        <v>3522</v>
      </c>
      <c r="Q159" s="27">
        <v>4</v>
      </c>
      <c r="R159" s="28"/>
      <c r="S159" s="107" t="s">
        <v>19</v>
      </c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" t="s">
        <v>1</v>
      </c>
    </row>
    <row r="160" spans="1:32" s="11" customFormat="1" ht="12.75" customHeight="1" x14ac:dyDescent="0.3">
      <c r="A160" s="104"/>
      <c r="B160" s="52"/>
      <c r="C160" s="784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" t="s">
        <v>542</v>
      </c>
    </row>
    <row r="161" spans="1:32" s="11" customFormat="1" ht="12.75" customHeight="1" x14ac:dyDescent="0.3">
      <c r="A161" s="102">
        <v>14</v>
      </c>
      <c r="B161" s="51" t="s">
        <v>4968</v>
      </c>
      <c r="C161" s="780" t="s">
        <v>0</v>
      </c>
      <c r="D161" s="15"/>
      <c r="E161" s="16"/>
      <c r="F161" s="16"/>
      <c r="G161" s="112"/>
      <c r="H161" s="15"/>
      <c r="I161" s="17"/>
      <c r="J161" s="18"/>
      <c r="K161" s="111"/>
      <c r="L161" s="15" t="s">
        <v>3194</v>
      </c>
      <c r="M161" s="18">
        <v>5</v>
      </c>
      <c r="N161" s="18"/>
      <c r="O161" s="111" t="s">
        <v>5022</v>
      </c>
      <c r="P161" s="34" t="s">
        <v>3194</v>
      </c>
      <c r="Q161" s="35">
        <v>5</v>
      </c>
      <c r="R161" s="36"/>
      <c r="S161" s="111" t="s">
        <v>5022</v>
      </c>
      <c r="T161" s="15" t="s">
        <v>3194</v>
      </c>
      <c r="U161" s="18">
        <v>5</v>
      </c>
      <c r="V161" s="18"/>
      <c r="W161" s="111" t="s">
        <v>5022</v>
      </c>
      <c r="X161" s="18"/>
      <c r="Y161" s="18"/>
      <c r="Z161" s="18"/>
      <c r="AA161" s="111"/>
      <c r="AB161" s="15"/>
      <c r="AC161" s="17"/>
      <c r="AD161" s="18"/>
      <c r="AE161" s="290"/>
      <c r="AF161" s="28" t="s">
        <v>0</v>
      </c>
    </row>
    <row r="162" spans="1:32" s="11" customFormat="1" ht="12.75" customHeight="1" x14ac:dyDescent="0.3">
      <c r="A162" s="104"/>
      <c r="B162" s="52" t="s">
        <v>409</v>
      </c>
      <c r="C162" s="781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37"/>
      <c r="Q162" s="38"/>
      <c r="R162" s="39"/>
      <c r="S162" s="109"/>
      <c r="T162" s="20"/>
      <c r="U162" s="22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" t="s">
        <v>0</v>
      </c>
    </row>
    <row r="163" spans="1:32" s="11" customFormat="1" ht="12.75" customHeight="1" x14ac:dyDescent="0.3">
      <c r="A163" s="104"/>
      <c r="B163" s="52"/>
      <c r="C163" s="784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25"/>
      <c r="Q163" s="27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" t="s">
        <v>1</v>
      </c>
    </row>
    <row r="164" spans="1:32" s="11" customFormat="1" ht="12.75" customHeight="1" x14ac:dyDescent="0.3">
      <c r="A164" s="104"/>
      <c r="B164" s="52"/>
      <c r="C164" s="784"/>
      <c r="D164" s="40"/>
      <c r="E164" s="41"/>
      <c r="F164" s="42"/>
      <c r="G164" s="105"/>
      <c r="H164" s="40"/>
      <c r="I164" s="42"/>
      <c r="J164" s="42"/>
      <c r="K164" s="105"/>
      <c r="L164" s="40"/>
      <c r="M164" s="42"/>
      <c r="N164" s="42"/>
      <c r="O164" s="105"/>
      <c r="P164" s="40"/>
      <c r="Q164" s="41"/>
      <c r="R164" s="42"/>
      <c r="S164" s="105"/>
      <c r="T164" s="40"/>
      <c r="U164" s="42"/>
      <c r="V164" s="42"/>
      <c r="W164" s="105"/>
      <c r="X164" s="40"/>
      <c r="Y164" s="43"/>
      <c r="Z164" s="43"/>
      <c r="AA164" s="106"/>
      <c r="AB164" s="40"/>
      <c r="AC164" s="41"/>
      <c r="AD164" s="42"/>
      <c r="AE164" s="293"/>
      <c r="AF164" s="28" t="s">
        <v>542</v>
      </c>
    </row>
    <row r="165" spans="1:32" s="11" customFormat="1" ht="12.75" customHeight="1" x14ac:dyDescent="0.3">
      <c r="A165" s="102">
        <v>15</v>
      </c>
      <c r="B165" s="51" t="s">
        <v>4969</v>
      </c>
      <c r="C165" s="780" t="s">
        <v>0</v>
      </c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8"/>
      <c r="V165" s="18"/>
      <c r="W165" s="111"/>
      <c r="X165" s="15"/>
      <c r="Y165" s="18"/>
      <c r="Z165" s="18"/>
      <c r="AA165" s="111"/>
      <c r="AB165" s="15"/>
      <c r="AC165" s="17"/>
      <c r="AD165" s="18"/>
      <c r="AE165" s="290"/>
      <c r="AF165" s="28" t="s">
        <v>0</v>
      </c>
    </row>
    <row r="166" spans="1:32" s="11" customFormat="1" ht="12.75" customHeight="1" x14ac:dyDescent="0.3">
      <c r="A166" s="104"/>
      <c r="B166" s="52" t="s">
        <v>409</v>
      </c>
      <c r="C166" s="781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4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" t="s">
        <v>0</v>
      </c>
    </row>
    <row r="167" spans="1:32" s="11" customFormat="1" ht="12.75" customHeight="1" x14ac:dyDescent="0.3">
      <c r="A167" s="104"/>
      <c r="B167" s="52"/>
      <c r="C167" s="784" t="s">
        <v>1</v>
      </c>
      <c r="D167" s="25"/>
      <c r="E167" s="26"/>
      <c r="F167" s="26"/>
      <c r="G167" s="108"/>
      <c r="H167" s="25"/>
      <c r="I167" s="27"/>
      <c r="J167" s="28"/>
      <c r="K167" s="107"/>
      <c r="L167" s="25" t="s">
        <v>3194</v>
      </c>
      <c r="M167" s="28">
        <v>5</v>
      </c>
      <c r="N167" s="28"/>
      <c r="O167" s="107" t="s">
        <v>5022</v>
      </c>
      <c r="P167" s="30" t="s">
        <v>3194</v>
      </c>
      <c r="Q167" s="31">
        <v>5</v>
      </c>
      <c r="R167" s="28"/>
      <c r="S167" s="107" t="s">
        <v>5022</v>
      </c>
      <c r="T167" s="25" t="s">
        <v>3194</v>
      </c>
      <c r="U167" s="28">
        <v>5</v>
      </c>
      <c r="V167" s="28"/>
      <c r="W167" s="107" t="s">
        <v>5022</v>
      </c>
      <c r="X167" s="25"/>
      <c r="Y167" s="28"/>
      <c r="Z167" s="28"/>
      <c r="AA167" s="107"/>
      <c r="AB167" s="25"/>
      <c r="AC167" s="27"/>
      <c r="AD167" s="28"/>
      <c r="AE167" s="292"/>
      <c r="AF167" s="28" t="s">
        <v>1</v>
      </c>
    </row>
    <row r="168" spans="1:32" s="11" customFormat="1" ht="12.75" customHeight="1" x14ac:dyDescent="0.3">
      <c r="A168" s="104"/>
      <c r="B168" s="52"/>
      <c r="C168" s="784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7"/>
      <c r="V168" s="27"/>
      <c r="W168" s="107"/>
      <c r="X168" s="25"/>
      <c r="Y168" s="33"/>
      <c r="Z168" s="33"/>
      <c r="AA168" s="113"/>
      <c r="AB168" s="25"/>
      <c r="AC168" s="27"/>
      <c r="AD168" s="28"/>
      <c r="AE168" s="292"/>
      <c r="AF168" s="28" t="s">
        <v>542</v>
      </c>
    </row>
    <row r="169" spans="1:32" s="11" customFormat="1" ht="12.75" customHeight="1" x14ac:dyDescent="0.3">
      <c r="A169" s="102">
        <v>16</v>
      </c>
      <c r="B169" s="51" t="s">
        <v>4925</v>
      </c>
      <c r="C169" s="780" t="s">
        <v>0</v>
      </c>
      <c r="D169" s="15" t="s">
        <v>3220</v>
      </c>
      <c r="E169" s="16">
        <v>4</v>
      </c>
      <c r="F169" s="16"/>
      <c r="G169" s="112" t="s">
        <v>4976</v>
      </c>
      <c r="H169" s="15" t="s">
        <v>3220</v>
      </c>
      <c r="I169" s="17">
        <v>4</v>
      </c>
      <c r="J169" s="18"/>
      <c r="K169" s="111" t="s">
        <v>4976</v>
      </c>
      <c r="L169" s="18" t="s">
        <v>3220</v>
      </c>
      <c r="M169" s="18">
        <v>4</v>
      </c>
      <c r="N169" s="18"/>
      <c r="O169" s="111" t="s">
        <v>4976</v>
      </c>
      <c r="P169" s="15" t="s">
        <v>3220</v>
      </c>
      <c r="Q169" s="17">
        <v>4</v>
      </c>
      <c r="R169" s="18"/>
      <c r="S169" s="111" t="s">
        <v>4976</v>
      </c>
      <c r="T169" s="15"/>
      <c r="U169" s="17"/>
      <c r="V169" s="18"/>
      <c r="W169" s="111"/>
      <c r="X169" s="15"/>
      <c r="Y169" s="18"/>
      <c r="Z169" s="18"/>
      <c r="AA169" s="111"/>
      <c r="AB169" s="15"/>
      <c r="AC169" s="17"/>
      <c r="AD169" s="18"/>
      <c r="AE169" s="290"/>
      <c r="AF169" s="28" t="s">
        <v>0</v>
      </c>
    </row>
    <row r="170" spans="1:32" s="11" customFormat="1" ht="12.75" customHeight="1" x14ac:dyDescent="0.3">
      <c r="A170" s="104"/>
      <c r="B170" s="52" t="s">
        <v>409</v>
      </c>
      <c r="C170" s="781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4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" t="s">
        <v>0</v>
      </c>
    </row>
    <row r="171" spans="1:32" s="11" customFormat="1" ht="12.75" customHeight="1" x14ac:dyDescent="0.3">
      <c r="A171" s="104"/>
      <c r="B171" s="52"/>
      <c r="C171" s="784" t="s">
        <v>1</v>
      </c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30"/>
      <c r="Q171" s="31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2"/>
      <c r="AF171" s="28" t="s">
        <v>1</v>
      </c>
    </row>
    <row r="172" spans="1:32" s="11" customFormat="1" ht="12.75" customHeight="1" x14ac:dyDescent="0.3">
      <c r="A172" s="104"/>
      <c r="B172" s="52"/>
      <c r="C172" s="784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30"/>
      <c r="Q172" s="31"/>
      <c r="R172" s="32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27"/>
      <c r="AD172" s="28"/>
      <c r="AE172" s="292"/>
      <c r="AF172" s="28" t="s">
        <v>542</v>
      </c>
    </row>
    <row r="173" spans="1:32" s="11" customFormat="1" ht="12.75" customHeight="1" x14ac:dyDescent="0.3">
      <c r="A173" s="102">
        <v>17</v>
      </c>
      <c r="B173" s="51" t="s">
        <v>4926</v>
      </c>
      <c r="C173" s="780" t="s">
        <v>0</v>
      </c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0"/>
      <c r="AF173" s="28" t="s">
        <v>0</v>
      </c>
    </row>
    <row r="174" spans="1:32" s="11" customFormat="1" ht="12.75" customHeight="1" x14ac:dyDescent="0.3">
      <c r="A174" s="104"/>
      <c r="B174" s="52" t="s">
        <v>409</v>
      </c>
      <c r="C174" s="781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" t="s">
        <v>0</v>
      </c>
    </row>
    <row r="175" spans="1:32" s="11" customFormat="1" ht="12.75" customHeight="1" x14ac:dyDescent="0.3">
      <c r="A175" s="104"/>
      <c r="B175" s="52"/>
      <c r="C175" s="784" t="s">
        <v>1</v>
      </c>
      <c r="D175" s="25" t="s">
        <v>3220</v>
      </c>
      <c r="E175" s="26">
        <v>4</v>
      </c>
      <c r="F175" s="26"/>
      <c r="G175" s="108" t="s">
        <v>4976</v>
      </c>
      <c r="H175" s="25" t="s">
        <v>3220</v>
      </c>
      <c r="I175" s="27">
        <v>4</v>
      </c>
      <c r="J175" s="28"/>
      <c r="K175" s="107" t="s">
        <v>4976</v>
      </c>
      <c r="L175" s="25" t="s">
        <v>3220</v>
      </c>
      <c r="M175" s="28">
        <v>4</v>
      </c>
      <c r="N175" s="28"/>
      <c r="O175" s="107" t="s">
        <v>4976</v>
      </c>
      <c r="P175" s="25" t="s">
        <v>3220</v>
      </c>
      <c r="Q175" s="27">
        <v>4</v>
      </c>
      <c r="R175" s="28"/>
      <c r="S175" s="107" t="s">
        <v>4976</v>
      </c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" t="s">
        <v>1</v>
      </c>
    </row>
    <row r="176" spans="1:32" s="11" customFormat="1" ht="12.75" customHeight="1" x14ac:dyDescent="0.3">
      <c r="A176" s="104"/>
      <c r="B176" s="52"/>
      <c r="C176" s="785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25"/>
      <c r="Q176" s="27"/>
      <c r="R176" s="28"/>
      <c r="S176" s="107"/>
      <c r="T176" s="25"/>
      <c r="U176" s="28"/>
      <c r="V176" s="28"/>
      <c r="W176" s="107"/>
      <c r="X176" s="25"/>
      <c r="Y176" s="33"/>
      <c r="Z176" s="33"/>
      <c r="AA176" s="113"/>
      <c r="AB176" s="25"/>
      <c r="AC176" s="27"/>
      <c r="AD176" s="28"/>
      <c r="AE176" s="292"/>
      <c r="AF176" s="28" t="s">
        <v>542</v>
      </c>
    </row>
    <row r="177" spans="1:32" s="11" customFormat="1" ht="12.75" customHeight="1" x14ac:dyDescent="0.3">
      <c r="A177" s="102">
        <v>18</v>
      </c>
      <c r="B177" s="51" t="s">
        <v>5075</v>
      </c>
      <c r="C177" s="780" t="s">
        <v>0</v>
      </c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 t="s">
        <v>3191</v>
      </c>
      <c r="AC177" s="17">
        <v>5</v>
      </c>
      <c r="AD177" s="18"/>
      <c r="AE177" s="290" t="s">
        <v>2155</v>
      </c>
      <c r="AF177" s="28" t="s">
        <v>0</v>
      </c>
    </row>
    <row r="178" spans="1:32" s="11" customFormat="1" ht="12.75" customHeight="1" x14ac:dyDescent="0.3">
      <c r="A178" s="104"/>
      <c r="B178" s="52" t="s">
        <v>409</v>
      </c>
      <c r="C178" s="781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" t="s">
        <v>0</v>
      </c>
    </row>
    <row r="179" spans="1:32" s="11" customFormat="1" ht="12.75" customHeight="1" x14ac:dyDescent="0.3">
      <c r="A179" s="104"/>
      <c r="B179" s="52"/>
      <c r="C179" s="784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 t="s">
        <v>3191</v>
      </c>
      <c r="Y179" s="28">
        <v>5</v>
      </c>
      <c r="Z179" s="28"/>
      <c r="AA179" s="107" t="s">
        <v>2155</v>
      </c>
      <c r="AB179" s="25" t="s">
        <v>3191</v>
      </c>
      <c r="AC179" s="27">
        <v>5</v>
      </c>
      <c r="AD179" s="28"/>
      <c r="AE179" s="292" t="s">
        <v>2155</v>
      </c>
      <c r="AF179" s="28" t="s">
        <v>1</v>
      </c>
    </row>
    <row r="180" spans="1:32" s="11" customFormat="1" ht="12.75" customHeight="1" x14ac:dyDescent="0.3">
      <c r="A180" s="104"/>
      <c r="B180" s="52"/>
      <c r="C180" s="785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3"/>
      <c r="AF180" s="28" t="s">
        <v>542</v>
      </c>
    </row>
    <row r="181" spans="1:32" s="11" customFormat="1" ht="12.75" customHeight="1" x14ac:dyDescent="0.3">
      <c r="A181" s="102">
        <v>1</v>
      </c>
      <c r="B181" s="51" t="s">
        <v>3621</v>
      </c>
      <c r="C181" s="780" t="s">
        <v>0</v>
      </c>
      <c r="D181" s="15"/>
      <c r="E181" s="16"/>
      <c r="F181" s="16"/>
      <c r="G181" s="112"/>
      <c r="H181" s="15" t="s">
        <v>3631</v>
      </c>
      <c r="I181" s="17">
        <v>4</v>
      </c>
      <c r="J181" s="18" t="s">
        <v>518</v>
      </c>
      <c r="K181" s="111" t="s">
        <v>798</v>
      </c>
      <c r="L181" s="15" t="s">
        <v>3631</v>
      </c>
      <c r="M181" s="18">
        <v>4</v>
      </c>
      <c r="N181" s="18" t="s">
        <v>518</v>
      </c>
      <c r="O181" s="111" t="s">
        <v>798</v>
      </c>
      <c r="P181" s="34" t="s">
        <v>3631</v>
      </c>
      <c r="Q181" s="35">
        <v>4</v>
      </c>
      <c r="R181" s="36" t="s">
        <v>518</v>
      </c>
      <c r="S181" s="111" t="s">
        <v>798</v>
      </c>
      <c r="T181" s="15" t="s">
        <v>3631</v>
      </c>
      <c r="U181" s="18">
        <v>4</v>
      </c>
      <c r="V181" s="18" t="s">
        <v>518</v>
      </c>
      <c r="W181" s="111" t="s">
        <v>798</v>
      </c>
      <c r="X181" s="18"/>
      <c r="Y181" s="18"/>
      <c r="Z181" s="18"/>
      <c r="AA181" s="111"/>
      <c r="AB181" s="15"/>
      <c r="AC181" s="17"/>
      <c r="AD181" s="18"/>
      <c r="AE181" s="290"/>
      <c r="AF181" s="28" t="s">
        <v>0</v>
      </c>
    </row>
    <row r="182" spans="1:32" s="11" customFormat="1" ht="12.75" customHeight="1" x14ac:dyDescent="0.3">
      <c r="A182" s="104"/>
      <c r="B182" s="52"/>
      <c r="C182" s="781"/>
      <c r="D182" s="20" t="s">
        <v>3638</v>
      </c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" t="s">
        <v>0</v>
      </c>
    </row>
    <row r="183" spans="1:32" s="11" customFormat="1" ht="12.75" customHeight="1" x14ac:dyDescent="0.3">
      <c r="A183" s="104"/>
      <c r="B183" s="52"/>
      <c r="C183" s="784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" t="s">
        <v>1</v>
      </c>
    </row>
    <row r="184" spans="1:32" s="11" customFormat="1" ht="12.75" customHeight="1" x14ac:dyDescent="0.3">
      <c r="A184" s="104"/>
      <c r="B184" s="52"/>
      <c r="C184" s="784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3"/>
      <c r="AF184" s="28" t="s">
        <v>542</v>
      </c>
    </row>
    <row r="185" spans="1:32" s="11" customFormat="1" ht="12.75" customHeight="1" x14ac:dyDescent="0.3">
      <c r="A185" s="102">
        <v>2</v>
      </c>
      <c r="B185" s="51" t="s">
        <v>3622</v>
      </c>
      <c r="C185" s="780" t="s">
        <v>0</v>
      </c>
      <c r="D185" s="15" t="s">
        <v>3638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" t="s">
        <v>0</v>
      </c>
    </row>
    <row r="186" spans="1:32" s="11" customFormat="1" ht="12.75" customHeight="1" x14ac:dyDescent="0.3">
      <c r="A186" s="104"/>
      <c r="B186" s="52"/>
      <c r="C186" s="781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" t="s">
        <v>0</v>
      </c>
    </row>
    <row r="187" spans="1:32" s="11" customFormat="1" ht="12.75" customHeight="1" x14ac:dyDescent="0.3">
      <c r="A187" s="104"/>
      <c r="B187" s="52"/>
      <c r="C187" s="784" t="s">
        <v>1</v>
      </c>
      <c r="D187" s="25" t="s">
        <v>3630</v>
      </c>
      <c r="E187" s="26">
        <v>4</v>
      </c>
      <c r="F187" s="26" t="s">
        <v>414</v>
      </c>
      <c r="G187" s="108" t="s">
        <v>817</v>
      </c>
      <c r="H187" s="25" t="s">
        <v>3631</v>
      </c>
      <c r="I187" s="27">
        <v>4</v>
      </c>
      <c r="J187" s="28" t="s">
        <v>518</v>
      </c>
      <c r="K187" s="107" t="s">
        <v>798</v>
      </c>
      <c r="L187" s="25" t="s">
        <v>3631</v>
      </c>
      <c r="M187" s="28">
        <v>4</v>
      </c>
      <c r="N187" s="28" t="s">
        <v>518</v>
      </c>
      <c r="O187" s="107" t="s">
        <v>798</v>
      </c>
      <c r="P187" s="25" t="s">
        <v>3631</v>
      </c>
      <c r="Q187" s="27">
        <v>4</v>
      </c>
      <c r="R187" s="28" t="s">
        <v>518</v>
      </c>
      <c r="S187" s="107" t="s">
        <v>798</v>
      </c>
      <c r="T187" s="25" t="s">
        <v>3631</v>
      </c>
      <c r="U187" s="28">
        <v>4</v>
      </c>
      <c r="V187" s="28" t="s">
        <v>518</v>
      </c>
      <c r="W187" s="107" t="s">
        <v>798</v>
      </c>
      <c r="X187" s="25"/>
      <c r="Y187" s="28"/>
      <c r="Z187" s="28"/>
      <c r="AA187" s="107"/>
      <c r="AB187" s="25"/>
      <c r="AC187" s="27"/>
      <c r="AD187" s="28"/>
      <c r="AE187" s="292"/>
      <c r="AF187" s="28" t="s">
        <v>1</v>
      </c>
    </row>
    <row r="188" spans="1:32" s="11" customFormat="1" ht="12.75" customHeight="1" x14ac:dyDescent="0.3">
      <c r="A188" s="104"/>
      <c r="B188" s="52"/>
      <c r="C188" s="784"/>
      <c r="D188" s="40" t="s">
        <v>1249</v>
      </c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" t="s">
        <v>542</v>
      </c>
    </row>
    <row r="189" spans="1:32" s="11" customFormat="1" ht="12.75" customHeight="1" x14ac:dyDescent="0.3">
      <c r="A189" s="102">
        <v>3</v>
      </c>
      <c r="B189" s="51" t="s">
        <v>3257</v>
      </c>
      <c r="C189" s="780" t="s">
        <v>0</v>
      </c>
      <c r="D189" s="15" t="s">
        <v>3565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0"/>
      <c r="AF189" s="28" t="s">
        <v>0</v>
      </c>
    </row>
    <row r="190" spans="1:32" s="11" customFormat="1" ht="12.75" customHeight="1" x14ac:dyDescent="0.3">
      <c r="A190" s="104"/>
      <c r="B190" s="52"/>
      <c r="C190" s="781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" t="s">
        <v>0</v>
      </c>
    </row>
    <row r="191" spans="1:32" s="11" customFormat="1" ht="12.75" customHeight="1" x14ac:dyDescent="0.3">
      <c r="A191" s="104"/>
      <c r="B191" s="52"/>
      <c r="C191" s="784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" t="s">
        <v>1</v>
      </c>
    </row>
    <row r="192" spans="1:32" s="11" customFormat="1" ht="12.75" customHeight="1" x14ac:dyDescent="0.3">
      <c r="A192" s="104"/>
      <c r="B192" s="52"/>
      <c r="C192" s="784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2"/>
      <c r="AF192" s="28" t="s">
        <v>542</v>
      </c>
    </row>
    <row r="193" spans="1:32" s="11" customFormat="1" ht="12.75" customHeight="1" x14ac:dyDescent="0.3">
      <c r="A193" s="102">
        <v>4</v>
      </c>
      <c r="B193" s="51" t="s">
        <v>3723</v>
      </c>
      <c r="C193" s="780" t="s">
        <v>0</v>
      </c>
      <c r="D193" s="15" t="s">
        <v>3220</v>
      </c>
      <c r="E193" s="16">
        <v>4</v>
      </c>
      <c r="F193" s="16" t="s">
        <v>5009</v>
      </c>
      <c r="G193" s="112" t="s">
        <v>816</v>
      </c>
      <c r="H193" s="15" t="s">
        <v>3220</v>
      </c>
      <c r="I193" s="17">
        <v>4</v>
      </c>
      <c r="J193" s="18" t="s">
        <v>5009</v>
      </c>
      <c r="K193" s="111" t="s">
        <v>816</v>
      </c>
      <c r="L193" s="15" t="s">
        <v>3220</v>
      </c>
      <c r="M193" s="18">
        <v>4</v>
      </c>
      <c r="N193" s="18" t="s">
        <v>5009</v>
      </c>
      <c r="O193" s="111" t="s">
        <v>816</v>
      </c>
      <c r="P193" s="34" t="s">
        <v>3220</v>
      </c>
      <c r="Q193" s="35">
        <v>4</v>
      </c>
      <c r="R193" s="36" t="s">
        <v>5009</v>
      </c>
      <c r="S193" s="111" t="s">
        <v>816</v>
      </c>
      <c r="T193" s="15" t="s">
        <v>3220</v>
      </c>
      <c r="U193" s="18">
        <v>4</v>
      </c>
      <c r="V193" s="18" t="s">
        <v>5009</v>
      </c>
      <c r="W193" s="111" t="s">
        <v>816</v>
      </c>
      <c r="X193" s="18"/>
      <c r="Y193" s="18"/>
      <c r="Z193" s="18"/>
      <c r="AA193" s="111"/>
      <c r="AB193" s="15"/>
      <c r="AC193" s="17"/>
      <c r="AD193" s="18"/>
      <c r="AE193" s="290"/>
      <c r="AF193" s="28" t="s">
        <v>0</v>
      </c>
    </row>
    <row r="194" spans="1:32" s="11" customFormat="1" ht="12.75" customHeight="1" x14ac:dyDescent="0.3">
      <c r="A194" s="104"/>
      <c r="B194" s="52"/>
      <c r="C194" s="781"/>
      <c r="D194" s="20" t="s">
        <v>3638</v>
      </c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" t="s">
        <v>0</v>
      </c>
    </row>
    <row r="195" spans="1:32" s="11" customFormat="1" ht="12.75" customHeight="1" x14ac:dyDescent="0.3">
      <c r="A195" s="104"/>
      <c r="B195" s="52"/>
      <c r="C195" s="784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" t="s">
        <v>1</v>
      </c>
    </row>
    <row r="196" spans="1:32" s="11" customFormat="1" ht="12.75" customHeight="1" x14ac:dyDescent="0.3">
      <c r="A196" s="104"/>
      <c r="B196" s="52"/>
      <c r="C196" s="784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3"/>
      <c r="AF196" s="28" t="s">
        <v>542</v>
      </c>
    </row>
    <row r="197" spans="1:32" s="11" customFormat="1" ht="12.75" customHeight="1" x14ac:dyDescent="0.3">
      <c r="A197" s="102">
        <v>5</v>
      </c>
      <c r="B197" s="51" t="s">
        <v>4665</v>
      </c>
      <c r="C197" s="780" t="s">
        <v>0</v>
      </c>
      <c r="D197" s="15"/>
      <c r="E197" s="16"/>
      <c r="F197" s="16"/>
      <c r="G197" s="112"/>
      <c r="H197" s="15"/>
      <c r="I197" s="17"/>
      <c r="J197" s="18"/>
      <c r="K197" s="111"/>
      <c r="L197" s="15"/>
      <c r="M197" s="18"/>
      <c r="N197" s="18"/>
      <c r="O197" s="111"/>
      <c r="P197" s="34"/>
      <c r="Q197" s="35"/>
      <c r="R197" s="36"/>
      <c r="S197" s="111"/>
      <c r="T197" s="15"/>
      <c r="U197" s="18"/>
      <c r="V197" s="18"/>
      <c r="W197" s="111"/>
      <c r="X197" s="18"/>
      <c r="Y197" s="18"/>
      <c r="Z197" s="18"/>
      <c r="AA197" s="111"/>
      <c r="AB197" s="15"/>
      <c r="AC197" s="17"/>
      <c r="AD197" s="18"/>
      <c r="AE197" s="290"/>
      <c r="AF197" s="28" t="s">
        <v>0</v>
      </c>
    </row>
    <row r="198" spans="1:32" s="11" customFormat="1" ht="12.75" customHeight="1" x14ac:dyDescent="0.3">
      <c r="A198" s="104"/>
      <c r="B198" s="52"/>
      <c r="C198" s="781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" t="s">
        <v>0</v>
      </c>
    </row>
    <row r="199" spans="1:32" s="11" customFormat="1" ht="12.75" customHeight="1" x14ac:dyDescent="0.3">
      <c r="A199" s="104"/>
      <c r="B199" s="52"/>
      <c r="C199" s="784" t="s">
        <v>1</v>
      </c>
      <c r="D199" s="25"/>
      <c r="E199" s="26"/>
      <c r="F199" s="26"/>
      <c r="G199" s="108"/>
      <c r="H199" s="25" t="s">
        <v>3241</v>
      </c>
      <c r="I199" s="27">
        <v>4</v>
      </c>
      <c r="J199" s="28" t="s">
        <v>412</v>
      </c>
      <c r="K199" s="107" t="s">
        <v>796</v>
      </c>
      <c r="L199" s="25" t="s">
        <v>3241</v>
      </c>
      <c r="M199" s="28">
        <v>4</v>
      </c>
      <c r="N199" s="28" t="s">
        <v>412</v>
      </c>
      <c r="O199" s="107" t="s">
        <v>796</v>
      </c>
      <c r="P199" s="25" t="s">
        <v>3241</v>
      </c>
      <c r="Q199" s="27">
        <v>4</v>
      </c>
      <c r="R199" s="28" t="s">
        <v>412</v>
      </c>
      <c r="S199" s="107" t="s">
        <v>796</v>
      </c>
      <c r="T199" s="25" t="s">
        <v>3241</v>
      </c>
      <c r="U199" s="28">
        <v>4</v>
      </c>
      <c r="V199" s="28" t="s">
        <v>412</v>
      </c>
      <c r="W199" s="107" t="s">
        <v>796</v>
      </c>
      <c r="X199" s="25"/>
      <c r="Y199" s="28"/>
      <c r="Z199" s="28"/>
      <c r="AA199" s="107"/>
      <c r="AB199" s="25"/>
      <c r="AC199" s="27"/>
      <c r="AD199" s="28"/>
      <c r="AE199" s="292"/>
      <c r="AF199" s="28" t="s">
        <v>1</v>
      </c>
    </row>
    <row r="200" spans="1:32" s="11" customFormat="1" ht="12.75" customHeight="1" x14ac:dyDescent="0.3">
      <c r="A200" s="104"/>
      <c r="B200" s="52"/>
      <c r="C200" s="784"/>
      <c r="D200" s="40"/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3"/>
      <c r="AF200" s="28" t="s">
        <v>542</v>
      </c>
    </row>
    <row r="201" spans="1:32" s="11" customFormat="1" ht="12.75" customHeight="1" x14ac:dyDescent="0.3">
      <c r="A201" s="102">
        <v>6</v>
      </c>
      <c r="B201" s="51" t="s">
        <v>4770</v>
      </c>
      <c r="C201" s="780" t="s">
        <v>0</v>
      </c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5"/>
      <c r="Q201" s="17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7"/>
      <c r="AD201" s="18"/>
      <c r="AE201" s="290"/>
      <c r="AF201" s="28" t="s">
        <v>0</v>
      </c>
    </row>
    <row r="202" spans="1:32" s="11" customFormat="1" ht="12.75" customHeight="1" x14ac:dyDescent="0.3">
      <c r="A202" s="104"/>
      <c r="B202" s="52"/>
      <c r="C202" s="781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" t="s">
        <v>0</v>
      </c>
    </row>
    <row r="203" spans="1:32" s="11" customFormat="1" ht="12.75" customHeight="1" x14ac:dyDescent="0.3">
      <c r="A203" s="104"/>
      <c r="B203" s="52"/>
      <c r="C203" s="784" t="s">
        <v>1</v>
      </c>
      <c r="D203" s="25"/>
      <c r="E203" s="26"/>
      <c r="F203" s="26"/>
      <c r="G203" s="108"/>
      <c r="H203" s="25" t="s">
        <v>3220</v>
      </c>
      <c r="I203" s="27">
        <v>4</v>
      </c>
      <c r="J203" s="28" t="s">
        <v>5009</v>
      </c>
      <c r="K203" s="107" t="s">
        <v>816</v>
      </c>
      <c r="L203" s="25"/>
      <c r="M203" s="28"/>
      <c r="N203" s="28"/>
      <c r="O203" s="107"/>
      <c r="P203" s="30"/>
      <c r="Q203" s="31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2"/>
      <c r="AF203" s="28" t="s">
        <v>1</v>
      </c>
    </row>
    <row r="204" spans="1:32" s="11" customFormat="1" ht="12.75" customHeight="1" x14ac:dyDescent="0.3">
      <c r="A204" s="104"/>
      <c r="B204" s="52"/>
      <c r="C204" s="784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2"/>
      <c r="AF204" s="28" t="s">
        <v>542</v>
      </c>
    </row>
    <row r="205" spans="1:32" s="11" customFormat="1" ht="12.75" customHeight="1" x14ac:dyDescent="0.3">
      <c r="A205" s="102">
        <v>7</v>
      </c>
      <c r="B205" s="51" t="s">
        <v>4781</v>
      </c>
      <c r="C205" s="780" t="s">
        <v>0</v>
      </c>
      <c r="D205" s="15"/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0"/>
      <c r="AF205" s="28" t="s">
        <v>0</v>
      </c>
    </row>
    <row r="206" spans="1:32" s="11" customFormat="1" ht="12.75" customHeight="1" x14ac:dyDescent="0.3">
      <c r="A206" s="104"/>
      <c r="B206" s="52"/>
      <c r="C206" s="781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" t="s">
        <v>0</v>
      </c>
    </row>
    <row r="207" spans="1:32" s="11" customFormat="1" ht="12.75" customHeight="1" x14ac:dyDescent="0.3">
      <c r="A207" s="104"/>
      <c r="B207" s="52"/>
      <c r="C207" s="784" t="s">
        <v>1</v>
      </c>
      <c r="D207" s="25"/>
      <c r="E207" s="26"/>
      <c r="F207" s="26"/>
      <c r="G207" s="108"/>
      <c r="H207" s="25" t="s">
        <v>3241</v>
      </c>
      <c r="I207" s="27">
        <v>4</v>
      </c>
      <c r="J207" s="28" t="s">
        <v>4723</v>
      </c>
      <c r="K207" s="107" t="s">
        <v>809</v>
      </c>
      <c r="L207" s="25" t="s">
        <v>3241</v>
      </c>
      <c r="M207" s="28">
        <v>4</v>
      </c>
      <c r="N207" s="28" t="s">
        <v>4723</v>
      </c>
      <c r="O207" s="107" t="s">
        <v>809</v>
      </c>
      <c r="P207" s="30" t="s">
        <v>3241</v>
      </c>
      <c r="Q207" s="31">
        <v>4</v>
      </c>
      <c r="R207" s="28" t="s">
        <v>4723</v>
      </c>
      <c r="S207" s="107" t="s">
        <v>809</v>
      </c>
      <c r="T207" s="25" t="s">
        <v>3241</v>
      </c>
      <c r="U207" s="28">
        <v>4</v>
      </c>
      <c r="V207" s="28" t="s">
        <v>4723</v>
      </c>
      <c r="W207" s="107" t="s">
        <v>809</v>
      </c>
      <c r="X207" s="25"/>
      <c r="Y207" s="28"/>
      <c r="Z207" s="28"/>
      <c r="AA207" s="107"/>
      <c r="AB207" s="25"/>
      <c r="AC207" s="27"/>
      <c r="AD207" s="28"/>
      <c r="AE207" s="292"/>
      <c r="AF207" s="28" t="s">
        <v>1</v>
      </c>
    </row>
    <row r="208" spans="1:32" s="11" customFormat="1" ht="12.75" customHeight="1" x14ac:dyDescent="0.3">
      <c r="A208" s="104"/>
      <c r="B208" s="52"/>
      <c r="C208" s="784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2"/>
      <c r="AF208" s="28" t="s">
        <v>542</v>
      </c>
    </row>
    <row r="209" spans="1:32" s="11" customFormat="1" ht="12.75" customHeight="1" x14ac:dyDescent="0.3">
      <c r="A209" s="102">
        <v>8</v>
      </c>
      <c r="B209" s="51" t="s">
        <v>4782</v>
      </c>
      <c r="C209" s="780" t="s">
        <v>0</v>
      </c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0"/>
      <c r="AF209" s="28" t="s">
        <v>0</v>
      </c>
    </row>
    <row r="210" spans="1:32" s="11" customFormat="1" ht="12.75" customHeight="1" x14ac:dyDescent="0.3">
      <c r="A210" s="104"/>
      <c r="B210" s="52"/>
      <c r="C210" s="781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" t="s">
        <v>0</v>
      </c>
    </row>
    <row r="211" spans="1:32" s="11" customFormat="1" ht="12.75" customHeight="1" x14ac:dyDescent="0.3">
      <c r="A211" s="104"/>
      <c r="B211" s="52"/>
      <c r="C211" s="784" t="s">
        <v>1</v>
      </c>
      <c r="D211" s="25"/>
      <c r="E211" s="26"/>
      <c r="F211" s="26"/>
      <c r="G211" s="108"/>
      <c r="H211" s="25" t="s">
        <v>3241</v>
      </c>
      <c r="I211" s="27">
        <v>4</v>
      </c>
      <c r="J211" s="28" t="s">
        <v>415</v>
      </c>
      <c r="K211" s="107" t="s">
        <v>788</v>
      </c>
      <c r="L211" s="25" t="s">
        <v>3241</v>
      </c>
      <c r="M211" s="28">
        <v>4</v>
      </c>
      <c r="N211" s="28" t="s">
        <v>415</v>
      </c>
      <c r="O211" s="107" t="s">
        <v>788</v>
      </c>
      <c r="P211" s="25" t="s">
        <v>3241</v>
      </c>
      <c r="Q211" s="27">
        <v>4</v>
      </c>
      <c r="R211" s="28" t="s">
        <v>415</v>
      </c>
      <c r="S211" s="107" t="s">
        <v>788</v>
      </c>
      <c r="T211" s="25" t="s">
        <v>3241</v>
      </c>
      <c r="U211" s="28">
        <v>4</v>
      </c>
      <c r="V211" s="28" t="s">
        <v>415</v>
      </c>
      <c r="W211" s="107" t="s">
        <v>788</v>
      </c>
      <c r="X211" s="25"/>
      <c r="Y211" s="28"/>
      <c r="Z211" s="28"/>
      <c r="AA211" s="107"/>
      <c r="AB211" s="25"/>
      <c r="AC211" s="27"/>
      <c r="AD211" s="28"/>
      <c r="AE211" s="292"/>
      <c r="AF211" s="28" t="s">
        <v>1</v>
      </c>
    </row>
    <row r="212" spans="1:32" s="11" customFormat="1" ht="12.75" customHeight="1" x14ac:dyDescent="0.3">
      <c r="A212" s="103"/>
      <c r="B212" s="52"/>
      <c r="C212" s="785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2"/>
      <c r="AF212" s="28" t="s">
        <v>542</v>
      </c>
    </row>
    <row r="213" spans="1:32" s="11" customFormat="1" ht="12.75" customHeight="1" x14ac:dyDescent="0.3">
      <c r="A213" s="102">
        <v>9</v>
      </c>
      <c r="B213" s="51" t="s">
        <v>3724</v>
      </c>
      <c r="C213" s="780" t="s">
        <v>0</v>
      </c>
      <c r="D213" s="15"/>
      <c r="E213" s="16"/>
      <c r="F213" s="16"/>
      <c r="G213" s="112"/>
      <c r="H213" s="15"/>
      <c r="I213" s="17"/>
      <c r="J213" s="18"/>
      <c r="K213" s="111"/>
      <c r="L213" s="18"/>
      <c r="M213" s="18"/>
      <c r="N213" s="18"/>
      <c r="O213" s="111"/>
      <c r="P213" s="18"/>
      <c r="Q213" s="18"/>
      <c r="R213" s="18"/>
      <c r="S213" s="111"/>
      <c r="T213" s="15"/>
      <c r="U213" s="18"/>
      <c r="V213" s="18"/>
      <c r="W213" s="111"/>
      <c r="X213" s="15"/>
      <c r="Y213" s="18"/>
      <c r="Z213" s="18"/>
      <c r="AA213" s="111"/>
      <c r="AB213" s="15"/>
      <c r="AC213" s="18"/>
      <c r="AD213" s="18"/>
      <c r="AE213" s="290"/>
      <c r="AF213" s="28" t="s">
        <v>0</v>
      </c>
    </row>
    <row r="214" spans="1:32" s="11" customFormat="1" ht="12.75" customHeight="1" x14ac:dyDescent="0.3">
      <c r="A214" s="104"/>
      <c r="B214" s="52"/>
      <c r="C214" s="781"/>
      <c r="D214" s="20"/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/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1"/>
      <c r="AF214" s="28" t="s">
        <v>0</v>
      </c>
    </row>
    <row r="215" spans="1:32" s="11" customFormat="1" ht="12.75" customHeight="1" x14ac:dyDescent="0.3">
      <c r="A215" s="104"/>
      <c r="B215" s="52"/>
      <c r="C215" s="784" t="s">
        <v>1</v>
      </c>
      <c r="D215" s="25"/>
      <c r="E215" s="26"/>
      <c r="F215" s="26"/>
      <c r="G215" s="108"/>
      <c r="H215" s="25" t="s">
        <v>3241</v>
      </c>
      <c r="I215" s="27">
        <v>4</v>
      </c>
      <c r="J215" s="28" t="s">
        <v>414</v>
      </c>
      <c r="K215" s="107" t="s">
        <v>817</v>
      </c>
      <c r="L215" s="25" t="s">
        <v>3241</v>
      </c>
      <c r="M215" s="28">
        <v>4</v>
      </c>
      <c r="N215" s="28" t="s">
        <v>414</v>
      </c>
      <c r="O215" s="107" t="s">
        <v>817</v>
      </c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2"/>
      <c r="AF215" s="28" t="s">
        <v>1</v>
      </c>
    </row>
    <row r="216" spans="1:32" s="11" customFormat="1" ht="12.75" customHeight="1" x14ac:dyDescent="0.3">
      <c r="A216" s="104"/>
      <c r="B216" s="52"/>
      <c r="C216" s="784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4"/>
      <c r="AF216" s="28" t="s">
        <v>542</v>
      </c>
    </row>
    <row r="217" spans="1:32" s="11" customFormat="1" ht="12.75" customHeight="1" x14ac:dyDescent="0.3">
      <c r="A217" s="102">
        <v>10</v>
      </c>
      <c r="B217" s="51" t="s">
        <v>4701</v>
      </c>
      <c r="C217" s="780" t="s">
        <v>0</v>
      </c>
      <c r="D217" s="15"/>
      <c r="E217" s="16"/>
      <c r="F217" s="16"/>
      <c r="G217" s="112"/>
      <c r="H217" s="15"/>
      <c r="I217" s="17"/>
      <c r="J217" s="18"/>
      <c r="K217" s="111"/>
      <c r="L217" s="15"/>
      <c r="M217" s="18"/>
      <c r="N217" s="18"/>
      <c r="O217" s="111"/>
      <c r="P217" s="15"/>
      <c r="Q217" s="18"/>
      <c r="R217" s="18"/>
      <c r="S217" s="111"/>
      <c r="T217" s="18"/>
      <c r="U217" s="18"/>
      <c r="V217" s="18"/>
      <c r="W217" s="111"/>
      <c r="X217" s="15"/>
      <c r="Y217" s="18"/>
      <c r="Z217" s="18"/>
      <c r="AA217" s="111"/>
      <c r="AB217" s="15"/>
      <c r="AC217" s="18"/>
      <c r="AD217" s="18"/>
      <c r="AE217" s="290"/>
      <c r="AF217" s="28" t="s">
        <v>0</v>
      </c>
    </row>
    <row r="218" spans="1:32" s="11" customFormat="1" ht="12.75" customHeight="1" x14ac:dyDescent="0.3">
      <c r="A218" s="104"/>
      <c r="B218" s="52"/>
      <c r="C218" s="781"/>
      <c r="D218" s="20"/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1"/>
      <c r="AF218" s="28" t="s">
        <v>0</v>
      </c>
    </row>
    <row r="219" spans="1:32" s="11" customFormat="1" ht="12.75" customHeight="1" x14ac:dyDescent="0.3">
      <c r="A219" s="104"/>
      <c r="B219" s="52"/>
      <c r="C219" s="784" t="s">
        <v>1</v>
      </c>
      <c r="D219" s="25"/>
      <c r="E219" s="26"/>
      <c r="F219" s="26"/>
      <c r="G219" s="108"/>
      <c r="H219" s="25" t="s">
        <v>3241</v>
      </c>
      <c r="I219" s="27">
        <v>4</v>
      </c>
      <c r="J219" s="28" t="s">
        <v>414</v>
      </c>
      <c r="K219" s="107" t="s">
        <v>817</v>
      </c>
      <c r="L219" s="28" t="s">
        <v>3241</v>
      </c>
      <c r="M219" s="28">
        <v>4</v>
      </c>
      <c r="N219" s="28" t="s">
        <v>414</v>
      </c>
      <c r="O219" s="107" t="s">
        <v>817</v>
      </c>
      <c r="P219" s="25"/>
      <c r="Q219" s="27"/>
      <c r="R219" s="28"/>
      <c r="S219" s="107"/>
      <c r="T219" s="25"/>
      <c r="U219" s="28"/>
      <c r="V219" s="28"/>
      <c r="W219" s="107"/>
      <c r="X219" s="25"/>
      <c r="Y219" s="28"/>
      <c r="Z219" s="28"/>
      <c r="AA219" s="107"/>
      <c r="AB219" s="25"/>
      <c r="AC219" s="27"/>
      <c r="AD219" s="28"/>
      <c r="AE219" s="292"/>
      <c r="AF219" s="28" t="s">
        <v>1</v>
      </c>
    </row>
    <row r="220" spans="1:32" s="11" customFormat="1" ht="12.75" customHeight="1" x14ac:dyDescent="0.3">
      <c r="A220" s="103"/>
      <c r="B220" s="52"/>
      <c r="C220" s="785"/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4"/>
      <c r="AF220" s="28" t="s">
        <v>542</v>
      </c>
    </row>
    <row r="221" spans="1:32" s="11" customFormat="1" ht="12.75" customHeight="1" x14ac:dyDescent="0.3">
      <c r="A221" s="102">
        <v>11</v>
      </c>
      <c r="B221" s="51" t="s">
        <v>4686</v>
      </c>
      <c r="C221" s="780" t="s">
        <v>0</v>
      </c>
      <c r="D221" s="15" t="s">
        <v>3221</v>
      </c>
      <c r="E221" s="16">
        <v>3</v>
      </c>
      <c r="F221" s="16" t="s">
        <v>503</v>
      </c>
      <c r="G221" s="112" t="s">
        <v>813</v>
      </c>
      <c r="H221" s="15" t="s">
        <v>3221</v>
      </c>
      <c r="I221" s="17">
        <v>4</v>
      </c>
      <c r="J221" s="18" t="s">
        <v>503</v>
      </c>
      <c r="K221" s="111" t="s">
        <v>813</v>
      </c>
      <c r="L221" s="15" t="s">
        <v>3196</v>
      </c>
      <c r="M221" s="18">
        <v>4</v>
      </c>
      <c r="N221" s="455" t="s">
        <v>456</v>
      </c>
      <c r="O221" s="111" t="s">
        <v>195</v>
      </c>
      <c r="P221" s="34" t="s">
        <v>3221</v>
      </c>
      <c r="Q221" s="35">
        <v>4</v>
      </c>
      <c r="R221" s="36" t="s">
        <v>503</v>
      </c>
      <c r="S221" s="111" t="s">
        <v>813</v>
      </c>
      <c r="T221" s="15" t="s">
        <v>3196</v>
      </c>
      <c r="U221" s="18">
        <v>4</v>
      </c>
      <c r="V221" s="455" t="s">
        <v>456</v>
      </c>
      <c r="W221" s="111" t="s">
        <v>195</v>
      </c>
      <c r="X221" s="18"/>
      <c r="Y221" s="18"/>
      <c r="Z221" s="18"/>
      <c r="AA221" s="111"/>
      <c r="AB221" s="15"/>
      <c r="AC221" s="17"/>
      <c r="AD221" s="18"/>
      <c r="AE221" s="290"/>
      <c r="AF221" s="28" t="s">
        <v>0</v>
      </c>
    </row>
    <row r="222" spans="1:32" s="11" customFormat="1" ht="12.75" customHeight="1" x14ac:dyDescent="0.3">
      <c r="A222" s="104"/>
      <c r="B222" s="52"/>
      <c r="C222" s="781"/>
      <c r="D222" s="20" t="s">
        <v>3638</v>
      </c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1"/>
      <c r="AF222" s="28" t="s">
        <v>0</v>
      </c>
    </row>
    <row r="223" spans="1:32" s="11" customFormat="1" ht="12.75" customHeight="1" x14ac:dyDescent="0.3">
      <c r="A223" s="104"/>
      <c r="B223" s="52"/>
      <c r="C223" s="784" t="s">
        <v>1</v>
      </c>
      <c r="D223" s="25"/>
      <c r="E223" s="26"/>
      <c r="F223" s="26"/>
      <c r="G223" s="108"/>
      <c r="H223" s="25"/>
      <c r="I223" s="27"/>
      <c r="J223" s="28"/>
      <c r="K223" s="107"/>
      <c r="L223" s="25"/>
      <c r="M223" s="28"/>
      <c r="N223" s="28"/>
      <c r="O223" s="107"/>
      <c r="P223" s="25"/>
      <c r="Q223" s="27"/>
      <c r="R223" s="28"/>
      <c r="S223" s="107"/>
      <c r="T223" s="25"/>
      <c r="U223" s="28"/>
      <c r="V223" s="28"/>
      <c r="W223" s="107"/>
      <c r="X223" s="25"/>
      <c r="Y223" s="28"/>
      <c r="Z223" s="28"/>
      <c r="AA223" s="107"/>
      <c r="AB223" s="25"/>
      <c r="AC223" s="27"/>
      <c r="AD223" s="28"/>
      <c r="AE223" s="292"/>
      <c r="AF223" s="28" t="s">
        <v>1</v>
      </c>
    </row>
    <row r="224" spans="1:32" s="11" customFormat="1" ht="12.75" customHeight="1" x14ac:dyDescent="0.3">
      <c r="A224" s="104"/>
      <c r="B224" s="54"/>
      <c r="C224" s="784"/>
      <c r="D224" s="40"/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3"/>
      <c r="AF224" s="28" t="s">
        <v>542</v>
      </c>
    </row>
    <row r="225" spans="1:32" s="11" customFormat="1" ht="12.75" customHeight="1" x14ac:dyDescent="0.3">
      <c r="A225" s="102">
        <v>12</v>
      </c>
      <c r="B225" s="51" t="s">
        <v>4894</v>
      </c>
      <c r="C225" s="780" t="s">
        <v>0</v>
      </c>
      <c r="D225" s="15"/>
      <c r="E225" s="16"/>
      <c r="F225" s="16"/>
      <c r="G225" s="112"/>
      <c r="H225" s="15"/>
      <c r="I225" s="17"/>
      <c r="J225" s="18"/>
      <c r="K225" s="111"/>
      <c r="L225" s="15"/>
      <c r="M225" s="18"/>
      <c r="N225" s="18"/>
      <c r="O225" s="111"/>
      <c r="P225" s="34"/>
      <c r="Q225" s="35"/>
      <c r="R225" s="36"/>
      <c r="S225" s="111"/>
      <c r="T225" s="15"/>
      <c r="U225" s="18"/>
      <c r="V225" s="18"/>
      <c r="W225" s="111"/>
      <c r="X225" s="18"/>
      <c r="Y225" s="18"/>
      <c r="Z225" s="18"/>
      <c r="AA225" s="111"/>
      <c r="AB225" s="15"/>
      <c r="AC225" s="17"/>
      <c r="AD225" s="18"/>
      <c r="AE225" s="290"/>
      <c r="AF225" s="28" t="s">
        <v>0</v>
      </c>
    </row>
    <row r="226" spans="1:32" s="11" customFormat="1" ht="12.75" customHeight="1" x14ac:dyDescent="0.3">
      <c r="A226" s="104"/>
      <c r="B226" s="52"/>
      <c r="C226" s="781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1"/>
      <c r="AF226" s="28" t="s">
        <v>0</v>
      </c>
    </row>
    <row r="227" spans="1:32" s="11" customFormat="1" ht="12.75" customHeight="1" x14ac:dyDescent="0.3">
      <c r="A227" s="104"/>
      <c r="B227" s="52"/>
      <c r="C227" s="784" t="s">
        <v>1</v>
      </c>
      <c r="D227" s="25" t="s">
        <v>3197</v>
      </c>
      <c r="E227" s="26">
        <v>4</v>
      </c>
      <c r="F227" s="483" t="s">
        <v>422</v>
      </c>
      <c r="G227" s="108" t="s">
        <v>789</v>
      </c>
      <c r="H227" s="25"/>
      <c r="I227" s="27"/>
      <c r="J227" s="28"/>
      <c r="K227" s="107"/>
      <c r="L227" s="25" t="s">
        <v>3197</v>
      </c>
      <c r="M227" s="28">
        <v>4</v>
      </c>
      <c r="N227" s="454" t="s">
        <v>422</v>
      </c>
      <c r="O227" s="107" t="s">
        <v>789</v>
      </c>
      <c r="P227" s="25" t="s">
        <v>1256</v>
      </c>
      <c r="Q227" s="27">
        <v>4</v>
      </c>
      <c r="R227" s="454" t="s">
        <v>456</v>
      </c>
      <c r="S227" s="107" t="s">
        <v>195</v>
      </c>
      <c r="T227" s="25" t="s">
        <v>3197</v>
      </c>
      <c r="U227" s="28">
        <v>4</v>
      </c>
      <c r="V227" s="454" t="s">
        <v>422</v>
      </c>
      <c r="W227" s="107" t="s">
        <v>789</v>
      </c>
      <c r="X227" s="25"/>
      <c r="Y227" s="28"/>
      <c r="Z227" s="28"/>
      <c r="AA227" s="107"/>
      <c r="AB227" s="25"/>
      <c r="AC227" s="27"/>
      <c r="AD227" s="28"/>
      <c r="AE227" s="292"/>
      <c r="AF227" s="28" t="s">
        <v>1</v>
      </c>
    </row>
    <row r="228" spans="1:32" s="11" customFormat="1" ht="12.75" customHeight="1" x14ac:dyDescent="0.3">
      <c r="A228" s="104"/>
      <c r="B228" s="52"/>
      <c r="C228" s="784"/>
      <c r="D228" s="40"/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/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3"/>
      <c r="AF228" s="28" t="s">
        <v>542</v>
      </c>
    </row>
    <row r="229" spans="1:32" s="11" customFormat="1" ht="12.75" customHeight="1" x14ac:dyDescent="0.3">
      <c r="A229" s="102">
        <v>13</v>
      </c>
      <c r="B229" s="51" t="s">
        <v>5010</v>
      </c>
      <c r="C229" s="780" t="s">
        <v>0</v>
      </c>
      <c r="D229" s="15"/>
      <c r="E229" s="16"/>
      <c r="F229" s="16"/>
      <c r="G229" s="112"/>
      <c r="H229" s="15"/>
      <c r="I229" s="17"/>
      <c r="J229" s="18"/>
      <c r="K229" s="111"/>
      <c r="L229" s="18"/>
      <c r="M229" s="18"/>
      <c r="N229" s="18"/>
      <c r="O229" s="111"/>
      <c r="P229" s="15"/>
      <c r="Q229" s="17"/>
      <c r="R229" s="18"/>
      <c r="S229" s="111"/>
      <c r="T229" s="15"/>
      <c r="U229" s="18"/>
      <c r="V229" s="18"/>
      <c r="W229" s="111"/>
      <c r="X229" s="15"/>
      <c r="Y229" s="18"/>
      <c r="Z229" s="18"/>
      <c r="AA229" s="111"/>
      <c r="AB229" s="15"/>
      <c r="AC229" s="17"/>
      <c r="AD229" s="18"/>
      <c r="AE229" s="290"/>
      <c r="AF229" s="28" t="s">
        <v>0</v>
      </c>
    </row>
    <row r="230" spans="1:32" s="11" customFormat="1" ht="12.75" customHeight="1" x14ac:dyDescent="0.3">
      <c r="A230" s="104"/>
      <c r="B230" s="52"/>
      <c r="C230" s="781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1"/>
      <c r="AF230" s="28" t="s">
        <v>0</v>
      </c>
    </row>
    <row r="231" spans="1:32" s="11" customFormat="1" ht="12.75" customHeight="1" x14ac:dyDescent="0.3">
      <c r="A231" s="104"/>
      <c r="B231" s="52"/>
      <c r="C231" s="784" t="s">
        <v>1</v>
      </c>
      <c r="D231" s="25" t="s">
        <v>1256</v>
      </c>
      <c r="E231" s="26">
        <v>4</v>
      </c>
      <c r="F231" s="483" t="s">
        <v>456</v>
      </c>
      <c r="G231" s="108" t="s">
        <v>195</v>
      </c>
      <c r="H231" s="25"/>
      <c r="I231" s="27"/>
      <c r="J231" s="28"/>
      <c r="K231" s="107"/>
      <c r="L231" s="25" t="s">
        <v>3211</v>
      </c>
      <c r="M231" s="28">
        <v>4</v>
      </c>
      <c r="N231" s="28" t="s">
        <v>410</v>
      </c>
      <c r="O231" s="107" t="s">
        <v>803</v>
      </c>
      <c r="P231" s="30" t="s">
        <v>3211</v>
      </c>
      <c r="Q231" s="31">
        <v>4</v>
      </c>
      <c r="R231" s="28" t="s">
        <v>410</v>
      </c>
      <c r="S231" s="107" t="s">
        <v>803</v>
      </c>
      <c r="T231" s="25" t="s">
        <v>3211</v>
      </c>
      <c r="U231" s="28">
        <v>4</v>
      </c>
      <c r="V231" s="28" t="s">
        <v>410</v>
      </c>
      <c r="W231" s="107" t="s">
        <v>803</v>
      </c>
      <c r="X231" s="25"/>
      <c r="Y231" s="28"/>
      <c r="Z231" s="28"/>
      <c r="AA231" s="107"/>
      <c r="AB231" s="25"/>
      <c r="AC231" s="27"/>
      <c r="AD231" s="28"/>
      <c r="AE231" s="292"/>
      <c r="AF231" s="28" t="s">
        <v>1</v>
      </c>
    </row>
    <row r="232" spans="1:32" s="11" customFormat="1" ht="12.75" customHeight="1" x14ac:dyDescent="0.3">
      <c r="A232" s="104"/>
      <c r="B232" s="54"/>
      <c r="C232" s="784"/>
      <c r="D232" s="25"/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/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2"/>
      <c r="AF232" s="28" t="s">
        <v>542</v>
      </c>
    </row>
    <row r="233" spans="1:32" s="11" customFormat="1" ht="12.75" customHeight="1" x14ac:dyDescent="0.3">
      <c r="A233" s="102">
        <v>14</v>
      </c>
      <c r="B233" s="51" t="s">
        <v>5011</v>
      </c>
      <c r="C233" s="780" t="s">
        <v>0</v>
      </c>
      <c r="D233" s="15"/>
      <c r="E233" s="16"/>
      <c r="F233" s="16"/>
      <c r="G233" s="112"/>
      <c r="H233" s="15"/>
      <c r="I233" s="17"/>
      <c r="J233" s="18"/>
      <c r="K233" s="111"/>
      <c r="L233" s="15"/>
      <c r="M233" s="18"/>
      <c r="N233" s="18"/>
      <c r="O233" s="111"/>
      <c r="P233" s="34"/>
      <c r="Q233" s="35"/>
      <c r="R233" s="36"/>
      <c r="S233" s="111"/>
      <c r="T233" s="15"/>
      <c r="U233" s="18"/>
      <c r="V233" s="18"/>
      <c r="W233" s="111"/>
      <c r="X233" s="18"/>
      <c r="Y233" s="18"/>
      <c r="Z233" s="18"/>
      <c r="AA233" s="111"/>
      <c r="AB233" s="15"/>
      <c r="AC233" s="17"/>
      <c r="AD233" s="18"/>
      <c r="AE233" s="290"/>
      <c r="AF233" s="28" t="s">
        <v>0</v>
      </c>
    </row>
    <row r="234" spans="1:32" s="11" customFormat="1" ht="12.75" customHeight="1" x14ac:dyDescent="0.3">
      <c r="A234" s="104"/>
      <c r="B234" s="52"/>
      <c r="C234" s="781"/>
      <c r="D234" s="20"/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1"/>
      <c r="AF234" s="28" t="s">
        <v>0</v>
      </c>
    </row>
    <row r="235" spans="1:32" s="11" customFormat="1" ht="12.75" customHeight="1" x14ac:dyDescent="0.3">
      <c r="A235" s="104"/>
      <c r="B235" s="52"/>
      <c r="C235" s="784" t="s">
        <v>1</v>
      </c>
      <c r="D235" s="25" t="s">
        <v>1256</v>
      </c>
      <c r="E235" s="26">
        <v>4</v>
      </c>
      <c r="F235" s="483" t="s">
        <v>456</v>
      </c>
      <c r="G235" s="108" t="s">
        <v>195</v>
      </c>
      <c r="H235" s="25"/>
      <c r="I235" s="27"/>
      <c r="J235" s="28"/>
      <c r="K235" s="107"/>
      <c r="L235" s="25" t="s">
        <v>3528</v>
      </c>
      <c r="M235" s="28">
        <v>4</v>
      </c>
      <c r="N235" s="28" t="s">
        <v>4713</v>
      </c>
      <c r="O235" s="107" t="s">
        <v>795</v>
      </c>
      <c r="P235" s="25" t="s">
        <v>3528</v>
      </c>
      <c r="Q235" s="27">
        <v>4</v>
      </c>
      <c r="R235" s="28" t="s">
        <v>4713</v>
      </c>
      <c r="S235" s="107" t="s">
        <v>795</v>
      </c>
      <c r="T235" s="25"/>
      <c r="U235" s="28"/>
      <c r="V235" s="28"/>
      <c r="W235" s="107"/>
      <c r="X235" s="25"/>
      <c r="Y235" s="28"/>
      <c r="Z235" s="28"/>
      <c r="AA235" s="107"/>
      <c r="AB235" s="25"/>
      <c r="AC235" s="27"/>
      <c r="AD235" s="28"/>
      <c r="AE235" s="292"/>
      <c r="AF235" s="28" t="s">
        <v>1</v>
      </c>
    </row>
    <row r="236" spans="1:32" s="11" customFormat="1" ht="12.75" customHeight="1" x14ac:dyDescent="0.3">
      <c r="A236" s="104"/>
      <c r="B236" s="52"/>
      <c r="C236" s="784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3"/>
      <c r="AF236" s="28" t="s">
        <v>542</v>
      </c>
    </row>
    <row r="237" spans="1:32" s="11" customFormat="1" ht="12.75" customHeight="1" x14ac:dyDescent="0.3">
      <c r="A237" s="102">
        <v>15</v>
      </c>
      <c r="B237" s="51" t="s">
        <v>5052</v>
      </c>
      <c r="C237" s="780" t="s">
        <v>0</v>
      </c>
      <c r="D237" s="15"/>
      <c r="E237" s="16"/>
      <c r="F237" s="16"/>
      <c r="G237" s="112"/>
      <c r="H237" s="15"/>
      <c r="I237" s="17"/>
      <c r="J237" s="18"/>
      <c r="K237" s="111"/>
      <c r="L237" s="15"/>
      <c r="M237" s="18"/>
      <c r="N237" s="18"/>
      <c r="O237" s="111"/>
      <c r="P237" s="34"/>
      <c r="Q237" s="35"/>
      <c r="R237" s="36"/>
      <c r="S237" s="111"/>
      <c r="T237" s="15"/>
      <c r="U237" s="18"/>
      <c r="V237" s="18"/>
      <c r="W237" s="111"/>
      <c r="X237" s="18"/>
      <c r="Y237" s="18"/>
      <c r="Z237" s="18"/>
      <c r="AA237" s="111"/>
      <c r="AB237" s="15"/>
      <c r="AC237" s="17"/>
      <c r="AD237" s="18"/>
      <c r="AE237" s="290"/>
      <c r="AF237" s="28" t="s">
        <v>0</v>
      </c>
    </row>
    <row r="238" spans="1:32" s="11" customFormat="1" ht="12.75" customHeight="1" x14ac:dyDescent="0.3">
      <c r="A238" s="104"/>
      <c r="B238" s="52"/>
      <c r="C238" s="781"/>
      <c r="D238" s="20"/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1"/>
      <c r="AF238" s="28" t="s">
        <v>0</v>
      </c>
    </row>
    <row r="239" spans="1:32" s="11" customFormat="1" ht="12.75" customHeight="1" x14ac:dyDescent="0.3">
      <c r="A239" s="104"/>
      <c r="B239" s="52"/>
      <c r="C239" s="784" t="s">
        <v>1</v>
      </c>
      <c r="D239" s="25"/>
      <c r="E239" s="26"/>
      <c r="F239" s="26"/>
      <c r="G239" s="108"/>
      <c r="H239" s="25"/>
      <c r="I239" s="27"/>
      <c r="J239" s="28"/>
      <c r="K239" s="107"/>
      <c r="L239" s="25" t="s">
        <v>3222</v>
      </c>
      <c r="M239" s="28">
        <v>4</v>
      </c>
      <c r="N239" s="28" t="s">
        <v>3616</v>
      </c>
      <c r="O239" s="107" t="s">
        <v>787</v>
      </c>
      <c r="P239" s="25" t="s">
        <v>3191</v>
      </c>
      <c r="Q239" s="27">
        <v>3</v>
      </c>
      <c r="R239" s="454" t="s">
        <v>402</v>
      </c>
      <c r="S239" s="107" t="s">
        <v>4681</v>
      </c>
      <c r="T239" s="25" t="s">
        <v>2148</v>
      </c>
      <c r="U239" s="28">
        <v>4</v>
      </c>
      <c r="V239" s="454" t="s">
        <v>428</v>
      </c>
      <c r="W239" s="107" t="s">
        <v>216</v>
      </c>
      <c r="X239" s="25"/>
      <c r="Y239" s="28"/>
      <c r="Z239" s="28"/>
      <c r="AA239" s="107"/>
      <c r="AB239" s="25"/>
      <c r="AC239" s="27"/>
      <c r="AD239" s="28"/>
      <c r="AE239" s="292"/>
      <c r="AF239" s="28" t="s">
        <v>1</v>
      </c>
    </row>
    <row r="240" spans="1:32" s="11" customFormat="1" ht="12.75" customHeight="1" x14ac:dyDescent="0.3">
      <c r="A240" s="104"/>
      <c r="B240" s="52"/>
      <c r="C240" s="784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3"/>
      <c r="AF240" s="28" t="s">
        <v>542</v>
      </c>
    </row>
    <row r="241" spans="1:32" s="11" customFormat="1" ht="12.75" customHeight="1" x14ac:dyDescent="0.3">
      <c r="A241" s="102">
        <v>16</v>
      </c>
      <c r="B241" s="51" t="s">
        <v>5053</v>
      </c>
      <c r="C241" s="780" t="s">
        <v>0</v>
      </c>
      <c r="D241" s="15"/>
      <c r="E241" s="16"/>
      <c r="F241" s="16"/>
      <c r="G241" s="112"/>
      <c r="H241" s="15"/>
      <c r="I241" s="17"/>
      <c r="J241" s="18"/>
      <c r="K241" s="111"/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0"/>
      <c r="AF241" s="28" t="s">
        <v>0</v>
      </c>
    </row>
    <row r="242" spans="1:32" s="11" customFormat="1" ht="12.75" customHeight="1" x14ac:dyDescent="0.3">
      <c r="A242" s="104"/>
      <c r="B242" s="52"/>
      <c r="C242" s="781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1"/>
      <c r="AF242" s="28" t="s">
        <v>0</v>
      </c>
    </row>
    <row r="243" spans="1:32" s="11" customFormat="1" ht="12.75" customHeight="1" x14ac:dyDescent="0.3">
      <c r="A243" s="104"/>
      <c r="B243" s="52"/>
      <c r="C243" s="784" t="s">
        <v>1</v>
      </c>
      <c r="D243" s="25"/>
      <c r="E243" s="26"/>
      <c r="F243" s="26"/>
      <c r="G243" s="108"/>
      <c r="H243" s="25"/>
      <c r="I243" s="27"/>
      <c r="J243" s="28"/>
      <c r="K243" s="107"/>
      <c r="L243" s="25" t="s">
        <v>3222</v>
      </c>
      <c r="M243" s="28">
        <v>4</v>
      </c>
      <c r="N243" s="28" t="s">
        <v>3585</v>
      </c>
      <c r="O243" s="107" t="s">
        <v>816</v>
      </c>
      <c r="P243" s="30" t="s">
        <v>3191</v>
      </c>
      <c r="Q243" s="31">
        <v>3</v>
      </c>
      <c r="R243" s="454" t="s">
        <v>402</v>
      </c>
      <c r="S243" s="107" t="s">
        <v>4681</v>
      </c>
      <c r="T243" s="25" t="s">
        <v>2148</v>
      </c>
      <c r="U243" s="28">
        <v>4</v>
      </c>
      <c r="V243" s="454" t="s">
        <v>428</v>
      </c>
      <c r="W243" s="107" t="s">
        <v>216</v>
      </c>
      <c r="X243" s="25"/>
      <c r="Y243" s="28"/>
      <c r="Z243" s="28"/>
      <c r="AA243" s="107"/>
      <c r="AB243" s="25"/>
      <c r="AC243" s="27"/>
      <c r="AD243" s="28"/>
      <c r="AE243" s="292"/>
      <c r="AF243" s="28" t="s">
        <v>1</v>
      </c>
    </row>
    <row r="244" spans="1:32" s="11" customFormat="1" ht="12.75" customHeight="1" x14ac:dyDescent="0.3">
      <c r="A244" s="104"/>
      <c r="B244" s="52"/>
      <c r="C244" s="784"/>
      <c r="D244" s="25"/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2"/>
      <c r="AF244" s="28" t="s">
        <v>542</v>
      </c>
    </row>
    <row r="245" spans="1:32" s="11" customFormat="1" ht="12.75" customHeight="1" x14ac:dyDescent="0.3">
      <c r="A245" s="102">
        <v>17</v>
      </c>
      <c r="B245" s="51" t="s">
        <v>4917</v>
      </c>
      <c r="C245" s="780" t="s">
        <v>0</v>
      </c>
      <c r="D245" s="15" t="s">
        <v>3194</v>
      </c>
      <c r="E245" s="16">
        <v>4</v>
      </c>
      <c r="F245" s="484" t="s">
        <v>424</v>
      </c>
      <c r="G245" s="112" t="s">
        <v>787</v>
      </c>
      <c r="H245" s="15" t="s">
        <v>3191</v>
      </c>
      <c r="I245" s="17">
        <v>3</v>
      </c>
      <c r="J245" s="455" t="s">
        <v>402</v>
      </c>
      <c r="K245" s="111" t="s">
        <v>4681</v>
      </c>
      <c r="L245" s="18" t="s">
        <v>2148</v>
      </c>
      <c r="M245" s="18">
        <v>4</v>
      </c>
      <c r="N245" s="455" t="s">
        <v>398</v>
      </c>
      <c r="O245" s="111" t="s">
        <v>199</v>
      </c>
      <c r="P245" s="15" t="s">
        <v>2148</v>
      </c>
      <c r="Q245" s="17">
        <v>4</v>
      </c>
      <c r="R245" s="455" t="s">
        <v>398</v>
      </c>
      <c r="S245" s="111" t="s">
        <v>199</v>
      </c>
      <c r="T245" s="15" t="s">
        <v>1259</v>
      </c>
      <c r="U245" s="17">
        <v>4</v>
      </c>
      <c r="V245" s="455" t="s">
        <v>440</v>
      </c>
      <c r="W245" s="111" t="s">
        <v>329</v>
      </c>
      <c r="X245" s="15"/>
      <c r="Y245" s="18"/>
      <c r="Z245" s="18"/>
      <c r="AA245" s="111"/>
      <c r="AB245" s="15"/>
      <c r="AC245" s="17"/>
      <c r="AD245" s="18"/>
      <c r="AE245" s="290"/>
      <c r="AF245" s="28" t="s">
        <v>0</v>
      </c>
    </row>
    <row r="246" spans="1:32" s="11" customFormat="1" ht="12.75" customHeight="1" x14ac:dyDescent="0.3">
      <c r="A246" s="104"/>
      <c r="B246" s="52"/>
      <c r="C246" s="781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/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1"/>
      <c r="AF246" s="28" t="s">
        <v>0</v>
      </c>
    </row>
    <row r="247" spans="1:32" s="11" customFormat="1" ht="12.75" customHeight="1" x14ac:dyDescent="0.3">
      <c r="A247" s="104"/>
      <c r="B247" s="52"/>
      <c r="C247" s="784" t="s">
        <v>1</v>
      </c>
      <c r="D247" s="25" t="s">
        <v>2148</v>
      </c>
      <c r="E247" s="26">
        <v>4</v>
      </c>
      <c r="F247" s="483" t="s">
        <v>398</v>
      </c>
      <c r="G247" s="108" t="s">
        <v>199</v>
      </c>
      <c r="H247" s="25" t="s">
        <v>3194</v>
      </c>
      <c r="I247" s="27">
        <v>2</v>
      </c>
      <c r="J247" s="454" t="s">
        <v>424</v>
      </c>
      <c r="K247" s="107" t="s">
        <v>787</v>
      </c>
      <c r="L247" s="25" t="s">
        <v>3203</v>
      </c>
      <c r="M247" s="28">
        <v>4</v>
      </c>
      <c r="N247" s="454" t="s">
        <v>503</v>
      </c>
      <c r="O247" s="107" t="s">
        <v>813</v>
      </c>
      <c r="P247" s="30"/>
      <c r="Q247" s="31"/>
      <c r="R247" s="28"/>
      <c r="S247" s="107"/>
      <c r="T247" s="25"/>
      <c r="U247" s="28"/>
      <c r="V247" s="28"/>
      <c r="W247" s="107"/>
      <c r="X247" s="25"/>
      <c r="Y247" s="28"/>
      <c r="Z247" s="28"/>
      <c r="AA247" s="107"/>
      <c r="AB247" s="25"/>
      <c r="AC247" s="27"/>
      <c r="AD247" s="28"/>
      <c r="AE247" s="292"/>
      <c r="AF247" s="28" t="s">
        <v>1</v>
      </c>
    </row>
    <row r="248" spans="1:32" s="11" customFormat="1" ht="12.75" customHeight="1" x14ac:dyDescent="0.3">
      <c r="A248" s="104"/>
      <c r="B248" s="52"/>
      <c r="C248" s="784"/>
      <c r="D248" s="25"/>
      <c r="E248" s="26"/>
      <c r="F248" s="26"/>
      <c r="G248" s="108"/>
      <c r="H248" s="25" t="s">
        <v>1249</v>
      </c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2"/>
      <c r="AF248" s="28" t="s">
        <v>542</v>
      </c>
    </row>
    <row r="249" spans="1:32" s="11" customFormat="1" ht="12.75" customHeight="1" x14ac:dyDescent="0.3">
      <c r="A249" s="102">
        <v>18</v>
      </c>
      <c r="B249" s="51" t="s">
        <v>4918</v>
      </c>
      <c r="C249" s="780" t="s">
        <v>0</v>
      </c>
      <c r="D249" s="15" t="s">
        <v>3194</v>
      </c>
      <c r="E249" s="16">
        <v>4</v>
      </c>
      <c r="F249" s="484" t="s">
        <v>4713</v>
      </c>
      <c r="G249" s="112" t="s">
        <v>796</v>
      </c>
      <c r="H249" s="15" t="s">
        <v>3191</v>
      </c>
      <c r="I249" s="17">
        <v>3</v>
      </c>
      <c r="J249" s="455" t="s">
        <v>402</v>
      </c>
      <c r="K249" s="111" t="s">
        <v>4681</v>
      </c>
      <c r="L249" s="15" t="s">
        <v>2148</v>
      </c>
      <c r="M249" s="18">
        <v>4</v>
      </c>
      <c r="N249" s="455" t="s">
        <v>398</v>
      </c>
      <c r="O249" s="111" t="s">
        <v>199</v>
      </c>
      <c r="P249" s="34" t="s">
        <v>2148</v>
      </c>
      <c r="Q249" s="35">
        <v>4</v>
      </c>
      <c r="R249" s="453" t="s">
        <v>398</v>
      </c>
      <c r="S249" s="111" t="s">
        <v>199</v>
      </c>
      <c r="T249" s="15" t="s">
        <v>1259</v>
      </c>
      <c r="U249" s="18">
        <v>4</v>
      </c>
      <c r="V249" s="455" t="s">
        <v>440</v>
      </c>
      <c r="W249" s="111" t="s">
        <v>329</v>
      </c>
      <c r="X249" s="18"/>
      <c r="Y249" s="18"/>
      <c r="Z249" s="18"/>
      <c r="AA249" s="111"/>
      <c r="AB249" s="15"/>
      <c r="AC249" s="17"/>
      <c r="AD249" s="18"/>
      <c r="AE249" s="290"/>
      <c r="AF249" s="28" t="s">
        <v>0</v>
      </c>
    </row>
    <row r="250" spans="1:32" s="11" customFormat="1" ht="12.75" customHeight="1" x14ac:dyDescent="0.3">
      <c r="A250" s="104"/>
      <c r="B250" s="52"/>
      <c r="C250" s="781"/>
      <c r="D250" s="20" t="s">
        <v>3638</v>
      </c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1"/>
      <c r="AF250" s="28" t="s">
        <v>0</v>
      </c>
    </row>
    <row r="251" spans="1:32" s="11" customFormat="1" ht="12.75" customHeight="1" x14ac:dyDescent="0.3">
      <c r="A251" s="104"/>
      <c r="B251" s="52"/>
      <c r="C251" s="784" t="s">
        <v>1</v>
      </c>
      <c r="D251" s="25" t="s">
        <v>2148</v>
      </c>
      <c r="E251" s="26">
        <v>4</v>
      </c>
      <c r="F251" s="483" t="s">
        <v>398</v>
      </c>
      <c r="G251" s="108" t="s">
        <v>199</v>
      </c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/>
      <c r="U251" s="28"/>
      <c r="V251" s="28"/>
      <c r="W251" s="107"/>
      <c r="X251" s="25"/>
      <c r="Y251" s="28"/>
      <c r="Z251" s="28"/>
      <c r="AA251" s="107"/>
      <c r="AB251" s="25"/>
      <c r="AC251" s="27"/>
      <c r="AD251" s="28"/>
      <c r="AE251" s="292"/>
      <c r="AF251" s="28" t="s">
        <v>1</v>
      </c>
    </row>
    <row r="252" spans="1:32" s="11" customFormat="1" ht="12.75" customHeight="1" x14ac:dyDescent="0.3">
      <c r="A252" s="104"/>
      <c r="B252" s="52"/>
      <c r="C252" s="785"/>
      <c r="D252" s="25"/>
      <c r="E252" s="26"/>
      <c r="F252" s="26"/>
      <c r="G252" s="108"/>
      <c r="H252" s="25"/>
      <c r="I252" s="28"/>
      <c r="J252" s="28"/>
      <c r="K252" s="107"/>
      <c r="L252" s="25"/>
      <c r="M252" s="28"/>
      <c r="N252" s="28"/>
      <c r="O252" s="107"/>
      <c r="P252" s="25"/>
      <c r="Q252" s="27"/>
      <c r="R252" s="28"/>
      <c r="S252" s="107"/>
      <c r="T252" s="25"/>
      <c r="U252" s="28"/>
      <c r="V252" s="28"/>
      <c r="W252" s="107"/>
      <c r="X252" s="25"/>
      <c r="Y252" s="33"/>
      <c r="Z252" s="33"/>
      <c r="AA252" s="113"/>
      <c r="AB252" s="25"/>
      <c r="AC252" s="27"/>
      <c r="AD252" s="28"/>
      <c r="AE252" s="292"/>
      <c r="AF252" s="28" t="s">
        <v>542</v>
      </c>
    </row>
    <row r="253" spans="1:32" s="11" customFormat="1" ht="12.75" customHeight="1" x14ac:dyDescent="0.3">
      <c r="A253" s="102">
        <v>19</v>
      </c>
      <c r="B253" s="51" t="s">
        <v>5054</v>
      </c>
      <c r="C253" s="780" t="s">
        <v>5055</v>
      </c>
      <c r="D253" s="15"/>
      <c r="E253" s="16"/>
      <c r="F253" s="16"/>
      <c r="G253" s="112"/>
      <c r="H253" s="15"/>
      <c r="I253" s="17"/>
      <c r="J253" s="18"/>
      <c r="K253" s="111"/>
      <c r="L253" s="15"/>
      <c r="M253" s="18"/>
      <c r="N253" s="18"/>
      <c r="O253" s="111"/>
      <c r="P253" s="34"/>
      <c r="Q253" s="35"/>
      <c r="R253" s="36"/>
      <c r="S253" s="111"/>
      <c r="T253" s="15"/>
      <c r="U253" s="18"/>
      <c r="V253" s="18"/>
      <c r="W253" s="111"/>
      <c r="X253" s="18"/>
      <c r="Y253" s="18"/>
      <c r="Z253" s="18"/>
      <c r="AA253" s="111"/>
      <c r="AB253" s="15"/>
      <c r="AC253" s="17"/>
      <c r="AD253" s="18"/>
      <c r="AE253" s="290"/>
      <c r="AF253" s="28" t="s">
        <v>0</v>
      </c>
    </row>
    <row r="254" spans="1:32" s="11" customFormat="1" ht="12.75" customHeight="1" x14ac:dyDescent="0.3">
      <c r="A254" s="104"/>
      <c r="B254" s="52"/>
      <c r="C254" s="781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1"/>
      <c r="AF254" s="28" t="s">
        <v>0</v>
      </c>
    </row>
    <row r="255" spans="1:32" s="11" customFormat="1" ht="12.75" customHeight="1" x14ac:dyDescent="0.3">
      <c r="A255" s="104"/>
      <c r="B255" s="52"/>
      <c r="C255" s="784" t="s">
        <v>5056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2"/>
      <c r="AF255" s="28" t="s">
        <v>1</v>
      </c>
    </row>
    <row r="256" spans="1:32" s="11" customFormat="1" ht="12.75" customHeight="1" x14ac:dyDescent="0.3">
      <c r="A256" s="104"/>
      <c r="B256" s="52"/>
      <c r="C256" s="785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3"/>
      <c r="AF256" s="28" t="s">
        <v>542</v>
      </c>
    </row>
    <row r="257" spans="1:32" s="11" customFormat="1" ht="12.75" customHeight="1" x14ac:dyDescent="0.3">
      <c r="A257" s="102">
        <v>20</v>
      </c>
      <c r="B257" s="51" t="s">
        <v>5057</v>
      </c>
      <c r="C257" s="780" t="s">
        <v>5055</v>
      </c>
      <c r="D257" s="15"/>
      <c r="E257" s="16"/>
      <c r="F257" s="16"/>
      <c r="G257" s="112"/>
      <c r="H257" s="15"/>
      <c r="I257" s="17"/>
      <c r="J257" s="18"/>
      <c r="K257" s="111"/>
      <c r="L257" s="15"/>
      <c r="M257" s="18"/>
      <c r="N257" s="18"/>
      <c r="O257" s="111"/>
      <c r="P257" s="34"/>
      <c r="Q257" s="35"/>
      <c r="R257" s="36"/>
      <c r="S257" s="111"/>
      <c r="T257" s="15"/>
      <c r="U257" s="18"/>
      <c r="V257" s="18"/>
      <c r="W257" s="111"/>
      <c r="X257" s="18"/>
      <c r="Y257" s="18"/>
      <c r="Z257" s="18"/>
      <c r="AA257" s="111"/>
      <c r="AB257" s="15"/>
      <c r="AC257" s="17"/>
      <c r="AD257" s="18"/>
      <c r="AE257" s="290"/>
      <c r="AF257" s="28" t="s">
        <v>0</v>
      </c>
    </row>
    <row r="258" spans="1:32" s="11" customFormat="1" ht="12.75" customHeight="1" x14ac:dyDescent="0.3">
      <c r="A258" s="104"/>
      <c r="B258" s="52"/>
      <c r="C258" s="781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37"/>
      <c r="Q258" s="38"/>
      <c r="R258" s="39"/>
      <c r="S258" s="109"/>
      <c r="T258" s="20"/>
      <c r="U258" s="22"/>
      <c r="V258" s="22"/>
      <c r="W258" s="109"/>
      <c r="X258" s="20"/>
      <c r="Y258" s="24"/>
      <c r="Z258" s="24"/>
      <c r="AA258" s="109"/>
      <c r="AB258" s="20"/>
      <c r="AC258" s="22"/>
      <c r="AD258" s="22"/>
      <c r="AE258" s="291"/>
      <c r="AF258" s="28" t="s">
        <v>0</v>
      </c>
    </row>
    <row r="259" spans="1:32" s="11" customFormat="1" ht="12.75" customHeight="1" x14ac:dyDescent="0.3">
      <c r="A259" s="104"/>
      <c r="B259" s="52"/>
      <c r="C259" s="784" t="s">
        <v>5056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25"/>
      <c r="Q259" s="27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2"/>
      <c r="AF259" s="28" t="s">
        <v>1</v>
      </c>
    </row>
    <row r="260" spans="1:32" s="11" customFormat="1" ht="12.75" customHeight="1" x14ac:dyDescent="0.3">
      <c r="A260" s="104"/>
      <c r="B260" s="52"/>
      <c r="C260" s="784"/>
      <c r="D260" s="40"/>
      <c r="E260" s="41"/>
      <c r="F260" s="42"/>
      <c r="G260" s="105"/>
      <c r="H260" s="40"/>
      <c r="I260" s="42"/>
      <c r="J260" s="42"/>
      <c r="K260" s="105"/>
      <c r="L260" s="40"/>
      <c r="M260" s="42"/>
      <c r="N260" s="42"/>
      <c r="O260" s="105"/>
      <c r="P260" s="40"/>
      <c r="Q260" s="41"/>
      <c r="R260" s="42"/>
      <c r="S260" s="105"/>
      <c r="T260" s="40"/>
      <c r="U260" s="42"/>
      <c r="V260" s="42"/>
      <c r="W260" s="105"/>
      <c r="X260" s="40"/>
      <c r="Y260" s="43"/>
      <c r="Z260" s="43"/>
      <c r="AA260" s="106"/>
      <c r="AB260" s="40"/>
      <c r="AC260" s="41"/>
      <c r="AD260" s="42"/>
      <c r="AE260" s="293"/>
      <c r="AF260" s="28" t="s">
        <v>542</v>
      </c>
    </row>
    <row r="261" spans="1:32" s="11" customFormat="1" ht="12.75" customHeight="1" x14ac:dyDescent="0.3">
      <c r="A261" s="102">
        <v>1</v>
      </c>
      <c r="B261" s="51" t="s">
        <v>4766</v>
      </c>
      <c r="C261" s="780" t="s">
        <v>0</v>
      </c>
      <c r="D261" s="15"/>
      <c r="E261" s="16"/>
      <c r="F261" s="16"/>
      <c r="G261" s="112"/>
      <c r="H261" s="15"/>
      <c r="I261" s="17"/>
      <c r="J261" s="18"/>
      <c r="K261" s="111"/>
      <c r="L261" s="15"/>
      <c r="M261" s="18"/>
      <c r="N261" s="18"/>
      <c r="O261" s="111"/>
      <c r="P261" s="34"/>
      <c r="Q261" s="35"/>
      <c r="R261" s="36"/>
      <c r="S261" s="111"/>
      <c r="T261" s="15"/>
      <c r="U261" s="18"/>
      <c r="V261" s="18"/>
      <c r="W261" s="111"/>
      <c r="X261" s="18" t="s">
        <v>3522</v>
      </c>
      <c r="Y261" s="18">
        <v>4</v>
      </c>
      <c r="Z261" s="18"/>
      <c r="AA261" s="111" t="s">
        <v>787</v>
      </c>
      <c r="AB261" s="15"/>
      <c r="AC261" s="17"/>
      <c r="AD261" s="18"/>
      <c r="AE261" s="290"/>
      <c r="AF261" s="28" t="s">
        <v>0</v>
      </c>
    </row>
    <row r="262" spans="1:32" s="11" customFormat="1" ht="12.75" customHeight="1" x14ac:dyDescent="0.3">
      <c r="A262" s="104"/>
      <c r="B262" s="52" t="s">
        <v>834</v>
      </c>
      <c r="C262" s="781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1"/>
      <c r="AF262" s="28" t="s">
        <v>0</v>
      </c>
    </row>
    <row r="263" spans="1:32" s="11" customFormat="1" ht="12.75" customHeight="1" x14ac:dyDescent="0.3">
      <c r="A263" s="104"/>
      <c r="B263" s="52"/>
      <c r="C263" s="784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 t="s">
        <v>3522</v>
      </c>
      <c r="U263" s="28">
        <v>4</v>
      </c>
      <c r="V263" s="28"/>
      <c r="W263" s="107" t="s">
        <v>787</v>
      </c>
      <c r="X263" s="25" t="s">
        <v>3522</v>
      </c>
      <c r="Y263" s="28">
        <v>4</v>
      </c>
      <c r="Z263" s="28"/>
      <c r="AA263" s="107" t="s">
        <v>787</v>
      </c>
      <c r="AB263" s="25"/>
      <c r="AC263" s="27"/>
      <c r="AD263" s="28"/>
      <c r="AE263" s="292"/>
      <c r="AF263" s="28" t="s">
        <v>1</v>
      </c>
    </row>
    <row r="264" spans="1:32" s="11" customFormat="1" ht="12.75" customHeight="1" x14ac:dyDescent="0.3">
      <c r="A264" s="104"/>
      <c r="B264" s="52"/>
      <c r="C264" s="784" t="s">
        <v>542</v>
      </c>
      <c r="D264" s="40"/>
      <c r="E264" s="41"/>
      <c r="F264" s="42"/>
      <c r="G264" s="105"/>
      <c r="H264" s="40" t="s">
        <v>1256</v>
      </c>
      <c r="I264" s="42">
        <v>3</v>
      </c>
      <c r="J264" s="42"/>
      <c r="K264" s="105" t="s">
        <v>599</v>
      </c>
      <c r="L264" s="40"/>
      <c r="M264" s="42"/>
      <c r="N264" s="42"/>
      <c r="O264" s="105"/>
      <c r="P264" s="40" t="s">
        <v>1256</v>
      </c>
      <c r="Q264" s="41">
        <v>3</v>
      </c>
      <c r="R264" s="42"/>
      <c r="S264" s="105" t="s">
        <v>599</v>
      </c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3"/>
      <c r="AF264" s="28" t="s">
        <v>542</v>
      </c>
    </row>
    <row r="265" spans="1:32" s="11" customFormat="1" ht="12.75" customHeight="1" x14ac:dyDescent="0.3">
      <c r="A265" s="102">
        <v>2</v>
      </c>
      <c r="B265" s="51" t="s">
        <v>5045</v>
      </c>
      <c r="C265" s="780" t="s">
        <v>0</v>
      </c>
      <c r="D265" s="15"/>
      <c r="E265" s="16"/>
      <c r="F265" s="16"/>
      <c r="G265" s="112"/>
      <c r="H265" s="15"/>
      <c r="I265" s="17"/>
      <c r="J265" s="18"/>
      <c r="K265" s="111"/>
      <c r="L265" s="15"/>
      <c r="M265" s="18"/>
      <c r="N265" s="18"/>
      <c r="O265" s="111"/>
      <c r="P265" s="34"/>
      <c r="Q265" s="35"/>
      <c r="R265" s="36"/>
      <c r="S265" s="111"/>
      <c r="T265" s="15"/>
      <c r="U265" s="18"/>
      <c r="V265" s="18"/>
      <c r="W265" s="111"/>
      <c r="X265" s="18" t="s">
        <v>5073</v>
      </c>
      <c r="Y265" s="18">
        <v>2</v>
      </c>
      <c r="Z265" s="18"/>
      <c r="AA265" s="111" t="s">
        <v>335</v>
      </c>
      <c r="AB265" s="15" t="s">
        <v>1260</v>
      </c>
      <c r="AC265" s="17">
        <v>5</v>
      </c>
      <c r="AD265" s="18"/>
      <c r="AE265" s="290" t="s">
        <v>329</v>
      </c>
      <c r="AF265" s="28" t="s">
        <v>0</v>
      </c>
    </row>
    <row r="266" spans="1:32" s="11" customFormat="1" ht="12.75" customHeight="1" x14ac:dyDescent="0.3">
      <c r="A266" s="104"/>
      <c r="B266" s="52" t="s">
        <v>5046</v>
      </c>
      <c r="C266" s="781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 t="s">
        <v>1279</v>
      </c>
      <c r="Y266" s="24">
        <v>3</v>
      </c>
      <c r="Z266" s="24"/>
      <c r="AA266" s="109" t="s">
        <v>598</v>
      </c>
      <c r="AB266" s="20"/>
      <c r="AC266" s="22"/>
      <c r="AD266" s="22"/>
      <c r="AE266" s="291"/>
      <c r="AF266" s="28" t="s">
        <v>0</v>
      </c>
    </row>
    <row r="267" spans="1:32" s="11" customFormat="1" ht="12.75" customHeight="1" x14ac:dyDescent="0.3">
      <c r="A267" s="104"/>
      <c r="B267" s="52"/>
      <c r="C267" s="784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 t="s">
        <v>1279</v>
      </c>
      <c r="Y267" s="28">
        <v>5</v>
      </c>
      <c r="Z267" s="28"/>
      <c r="AA267" s="107" t="s">
        <v>598</v>
      </c>
      <c r="AB267" s="25" t="s">
        <v>1260</v>
      </c>
      <c r="AC267" s="27">
        <v>5</v>
      </c>
      <c r="AD267" s="28"/>
      <c r="AE267" s="292" t="s">
        <v>329</v>
      </c>
      <c r="AF267" s="28" t="s">
        <v>1</v>
      </c>
    </row>
    <row r="268" spans="1:32" s="11" customFormat="1" ht="12.75" customHeight="1" x14ac:dyDescent="0.3">
      <c r="A268" s="104"/>
      <c r="B268" s="52"/>
      <c r="C268" s="784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 t="s">
        <v>5074</v>
      </c>
      <c r="Y268" s="43"/>
      <c r="Z268" s="43"/>
      <c r="AA268" s="106"/>
      <c r="AB268" s="40"/>
      <c r="AC268" s="41"/>
      <c r="AD268" s="42"/>
      <c r="AE268" s="293"/>
      <c r="AF268" s="28" t="s">
        <v>542</v>
      </c>
    </row>
    <row r="269" spans="1:32" s="11" customFormat="1" ht="12.75" customHeight="1" x14ac:dyDescent="0.3">
      <c r="A269" s="102">
        <v>3</v>
      </c>
      <c r="B269" s="51" t="s">
        <v>3530</v>
      </c>
      <c r="C269" s="780" t="s">
        <v>0</v>
      </c>
      <c r="D269" s="15" t="s">
        <v>3565</v>
      </c>
      <c r="E269" s="16"/>
      <c r="F269" s="16"/>
      <c r="G269" s="112"/>
      <c r="H269" s="15"/>
      <c r="I269" s="17"/>
      <c r="J269" s="18"/>
      <c r="K269" s="111"/>
      <c r="L269" s="18"/>
      <c r="M269" s="18"/>
      <c r="N269" s="18"/>
      <c r="O269" s="111"/>
      <c r="P269" s="15"/>
      <c r="Q269" s="17"/>
      <c r="R269" s="18"/>
      <c r="S269" s="111"/>
      <c r="T269" s="15"/>
      <c r="U269" s="18"/>
      <c r="V269" s="18"/>
      <c r="W269" s="111"/>
      <c r="X269" s="15"/>
      <c r="Y269" s="18"/>
      <c r="Z269" s="18"/>
      <c r="AA269" s="111"/>
      <c r="AB269" s="15"/>
      <c r="AC269" s="17"/>
      <c r="AD269" s="18"/>
      <c r="AE269" s="290"/>
      <c r="AF269" s="28" t="s">
        <v>0</v>
      </c>
    </row>
    <row r="270" spans="1:32" s="11" customFormat="1" ht="12.75" customHeight="1" x14ac:dyDescent="0.3">
      <c r="A270" s="104"/>
      <c r="B270" s="52" t="s">
        <v>409</v>
      </c>
      <c r="C270" s="781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1"/>
      <c r="AF270" s="28" t="s">
        <v>0</v>
      </c>
    </row>
    <row r="271" spans="1:32" s="11" customFormat="1" ht="12.75" customHeight="1" x14ac:dyDescent="0.3">
      <c r="A271" s="104"/>
      <c r="B271" s="52"/>
      <c r="C271" s="784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2"/>
      <c r="AF271" s="28" t="s">
        <v>1</v>
      </c>
    </row>
    <row r="272" spans="1:32" s="11" customFormat="1" ht="12.75" customHeight="1" x14ac:dyDescent="0.3">
      <c r="A272" s="104"/>
      <c r="B272" s="52"/>
      <c r="C272" s="784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2"/>
      <c r="AF272" s="28" t="s">
        <v>542</v>
      </c>
    </row>
    <row r="273" spans="1:32" s="11" customFormat="1" ht="12.75" customHeight="1" x14ac:dyDescent="0.3">
      <c r="A273" s="102">
        <v>4</v>
      </c>
      <c r="B273" s="51" t="s">
        <v>3531</v>
      </c>
      <c r="C273" s="780" t="s">
        <v>0</v>
      </c>
      <c r="D273" s="15" t="s">
        <v>4942</v>
      </c>
      <c r="E273" s="16">
        <v>5</v>
      </c>
      <c r="F273" s="16"/>
      <c r="G273" s="112" t="s">
        <v>808</v>
      </c>
      <c r="H273" s="15" t="s">
        <v>4942</v>
      </c>
      <c r="I273" s="17">
        <v>5</v>
      </c>
      <c r="J273" s="18"/>
      <c r="K273" s="111" t="s">
        <v>808</v>
      </c>
      <c r="L273" s="15" t="s">
        <v>4942</v>
      </c>
      <c r="M273" s="18">
        <v>5</v>
      </c>
      <c r="N273" s="18"/>
      <c r="O273" s="111" t="s">
        <v>808</v>
      </c>
      <c r="P273" s="34" t="s">
        <v>4942</v>
      </c>
      <c r="Q273" s="35">
        <v>5</v>
      </c>
      <c r="R273" s="36"/>
      <c r="S273" s="111" t="s">
        <v>808</v>
      </c>
      <c r="T273" s="15"/>
      <c r="U273" s="18"/>
      <c r="V273" s="18"/>
      <c r="W273" s="111"/>
      <c r="X273" s="18"/>
      <c r="Y273" s="18"/>
      <c r="Z273" s="18"/>
      <c r="AA273" s="111"/>
      <c r="AB273" s="15"/>
      <c r="AC273" s="17"/>
      <c r="AD273" s="18"/>
      <c r="AE273" s="290"/>
      <c r="AF273" s="28" t="s">
        <v>0</v>
      </c>
    </row>
    <row r="274" spans="1:32" s="11" customFormat="1" ht="12.75" customHeight="1" x14ac:dyDescent="0.3">
      <c r="A274" s="104"/>
      <c r="B274" s="52" t="s">
        <v>409</v>
      </c>
      <c r="C274" s="781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37" t="s">
        <v>1249</v>
      </c>
      <c r="Q274" s="38"/>
      <c r="R274" s="39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1"/>
      <c r="AF274" s="28" t="s">
        <v>0</v>
      </c>
    </row>
    <row r="275" spans="1:32" s="11" customFormat="1" ht="12.75" customHeight="1" x14ac:dyDescent="0.3">
      <c r="A275" s="104"/>
      <c r="B275" s="52"/>
      <c r="C275" s="784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25"/>
      <c r="Q275" s="27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2"/>
      <c r="AF275" s="28" t="s">
        <v>1</v>
      </c>
    </row>
    <row r="276" spans="1:32" s="11" customFormat="1" ht="12.75" customHeight="1" x14ac:dyDescent="0.3">
      <c r="A276" s="104"/>
      <c r="B276" s="52"/>
      <c r="C276" s="784"/>
      <c r="D276" s="40"/>
      <c r="E276" s="41"/>
      <c r="F276" s="42"/>
      <c r="G276" s="105"/>
      <c r="H276" s="40"/>
      <c r="I276" s="42"/>
      <c r="J276" s="42"/>
      <c r="K276" s="105"/>
      <c r="L276" s="40"/>
      <c r="M276" s="42"/>
      <c r="N276" s="42"/>
      <c r="O276" s="105"/>
      <c r="P276" s="40"/>
      <c r="Q276" s="41"/>
      <c r="R276" s="42"/>
      <c r="S276" s="105"/>
      <c r="T276" s="40"/>
      <c r="U276" s="42"/>
      <c r="V276" s="42"/>
      <c r="W276" s="105"/>
      <c r="X276" s="40"/>
      <c r="Y276" s="43"/>
      <c r="Z276" s="43"/>
      <c r="AA276" s="106"/>
      <c r="AB276" s="40"/>
      <c r="AC276" s="41"/>
      <c r="AD276" s="42"/>
      <c r="AE276" s="293"/>
      <c r="AF276" s="28" t="s">
        <v>542</v>
      </c>
    </row>
    <row r="277" spans="1:32" s="11" customFormat="1" ht="12.75" customHeight="1" x14ac:dyDescent="0.3">
      <c r="A277" s="102">
        <v>5</v>
      </c>
      <c r="B277" s="51" t="s">
        <v>4660</v>
      </c>
      <c r="C277" s="780" t="s">
        <v>0</v>
      </c>
      <c r="D277" s="15" t="s">
        <v>3565</v>
      </c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0"/>
      <c r="AF277" s="28" t="s">
        <v>0</v>
      </c>
    </row>
    <row r="278" spans="1:32" s="11" customFormat="1" ht="12.75" customHeight="1" x14ac:dyDescent="0.3">
      <c r="A278" s="104"/>
      <c r="B278" s="52" t="s">
        <v>409</v>
      </c>
      <c r="C278" s="781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1"/>
      <c r="AF278" s="28" t="s">
        <v>0</v>
      </c>
    </row>
    <row r="279" spans="1:32" s="11" customFormat="1" ht="12.75" customHeight="1" x14ac:dyDescent="0.3">
      <c r="A279" s="104"/>
      <c r="B279" s="52"/>
      <c r="C279" s="784" t="s">
        <v>1</v>
      </c>
      <c r="D279" s="25"/>
      <c r="E279" s="26"/>
      <c r="F279" s="26"/>
      <c r="G279" s="108"/>
      <c r="H279" s="25"/>
      <c r="I279" s="27"/>
      <c r="J279" s="28"/>
      <c r="K279" s="107"/>
      <c r="L279" s="25"/>
      <c r="M279" s="28"/>
      <c r="N279" s="28"/>
      <c r="O279" s="107"/>
      <c r="P279" s="25"/>
      <c r="Q279" s="27"/>
      <c r="R279" s="28"/>
      <c r="S279" s="107"/>
      <c r="T279" s="25"/>
      <c r="U279" s="28"/>
      <c r="V279" s="28"/>
      <c r="W279" s="107"/>
      <c r="X279" s="25"/>
      <c r="Y279" s="28"/>
      <c r="Z279" s="28"/>
      <c r="AA279" s="107"/>
      <c r="AB279" s="25"/>
      <c r="AC279" s="27"/>
      <c r="AD279" s="28"/>
      <c r="AE279" s="292"/>
      <c r="AF279" s="28" t="s">
        <v>1</v>
      </c>
    </row>
    <row r="280" spans="1:32" s="11" customFormat="1" ht="12.75" customHeight="1" x14ac:dyDescent="0.3">
      <c r="A280" s="104"/>
      <c r="B280" s="52"/>
      <c r="C280" s="784"/>
      <c r="D280" s="40"/>
      <c r="E280" s="41"/>
      <c r="F280" s="42"/>
      <c r="G280" s="105"/>
      <c r="H280" s="40"/>
      <c r="I280" s="42"/>
      <c r="J280" s="42"/>
      <c r="K280" s="105"/>
      <c r="L280" s="40"/>
      <c r="M280" s="42"/>
      <c r="N280" s="42"/>
      <c r="O280" s="105"/>
      <c r="P280" s="40"/>
      <c r="Q280" s="41"/>
      <c r="R280" s="42"/>
      <c r="S280" s="105"/>
      <c r="T280" s="40"/>
      <c r="U280" s="42"/>
      <c r="V280" s="42"/>
      <c r="W280" s="105"/>
      <c r="X280" s="40"/>
      <c r="Y280" s="43"/>
      <c r="Z280" s="43"/>
      <c r="AA280" s="106"/>
      <c r="AB280" s="40"/>
      <c r="AC280" s="41"/>
      <c r="AD280" s="42"/>
      <c r="AE280" s="293"/>
      <c r="AF280" s="28" t="s">
        <v>542</v>
      </c>
    </row>
    <row r="281" spans="1:32" s="11" customFormat="1" ht="12.75" customHeight="1" x14ac:dyDescent="0.3">
      <c r="A281" s="102">
        <v>8</v>
      </c>
      <c r="B281" s="51" t="s">
        <v>4796</v>
      </c>
      <c r="C281" s="780" t="s">
        <v>0</v>
      </c>
      <c r="D281" s="15" t="s">
        <v>3218</v>
      </c>
      <c r="E281" s="16">
        <v>4</v>
      </c>
      <c r="F281" s="16"/>
      <c r="G281" s="112" t="s">
        <v>801</v>
      </c>
      <c r="H281" s="15" t="s">
        <v>3218</v>
      </c>
      <c r="I281" s="17">
        <v>4</v>
      </c>
      <c r="J281" s="18"/>
      <c r="K281" s="111" t="s">
        <v>801</v>
      </c>
      <c r="L281" s="18" t="s">
        <v>3218</v>
      </c>
      <c r="M281" s="18">
        <v>4</v>
      </c>
      <c r="N281" s="18"/>
      <c r="O281" s="111" t="s">
        <v>801</v>
      </c>
      <c r="P281" s="15" t="s">
        <v>3203</v>
      </c>
      <c r="Q281" s="17">
        <v>5</v>
      </c>
      <c r="R281" s="18"/>
      <c r="S281" s="111" t="s">
        <v>801</v>
      </c>
      <c r="T281" s="15" t="s">
        <v>3203</v>
      </c>
      <c r="U281" s="18">
        <v>5</v>
      </c>
      <c r="V281" s="18"/>
      <c r="W281" s="111" t="s">
        <v>801</v>
      </c>
      <c r="X281" s="15" t="s">
        <v>3203</v>
      </c>
      <c r="Y281" s="18">
        <v>5</v>
      </c>
      <c r="Z281" s="18"/>
      <c r="AA281" s="111" t="s">
        <v>801</v>
      </c>
      <c r="AB281" s="15"/>
      <c r="AC281" s="17"/>
      <c r="AD281" s="18"/>
      <c r="AE281" s="290"/>
      <c r="AF281" s="28" t="s">
        <v>0</v>
      </c>
    </row>
    <row r="282" spans="1:32" s="11" customFormat="1" ht="12.75" customHeight="1" x14ac:dyDescent="0.3">
      <c r="A282" s="104"/>
      <c r="B282" s="52" t="s">
        <v>409</v>
      </c>
      <c r="C282" s="781"/>
      <c r="D282" s="20"/>
      <c r="E282" s="21"/>
      <c r="F282" s="21"/>
      <c r="G282" s="110"/>
      <c r="H282" s="20"/>
      <c r="I282" s="22"/>
      <c r="J282" s="22"/>
      <c r="K282" s="109"/>
      <c r="L282" s="20" t="s">
        <v>1249</v>
      </c>
      <c r="M282" s="22"/>
      <c r="N282" s="22"/>
      <c r="O282" s="109"/>
      <c r="P282" s="20"/>
      <c r="Q282" s="24"/>
      <c r="R282" s="24"/>
      <c r="S282" s="109"/>
      <c r="T282" s="20"/>
      <c r="U282" s="24"/>
      <c r="V282" s="22"/>
      <c r="W282" s="109"/>
      <c r="X282" s="20"/>
      <c r="Y282" s="24"/>
      <c r="Z282" s="24"/>
      <c r="AA282" s="109"/>
      <c r="AB282" s="20"/>
      <c r="AC282" s="22"/>
      <c r="AD282" s="22"/>
      <c r="AE282" s="291"/>
      <c r="AF282" s="28" t="s">
        <v>0</v>
      </c>
    </row>
    <row r="283" spans="1:32" s="11" customFormat="1" ht="12.75" customHeight="1" x14ac:dyDescent="0.3">
      <c r="A283" s="104"/>
      <c r="B283" s="52"/>
      <c r="C283" s="784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30"/>
      <c r="Q283" s="31"/>
      <c r="R283" s="28"/>
      <c r="S283" s="107"/>
      <c r="T283" s="25"/>
      <c r="U283" s="28"/>
      <c r="V283" s="28"/>
      <c r="W283" s="107"/>
      <c r="X283" s="25" t="s">
        <v>3203</v>
      </c>
      <c r="Y283" s="28">
        <v>5</v>
      </c>
      <c r="Z283" s="28"/>
      <c r="AA283" s="107" t="s">
        <v>801</v>
      </c>
      <c r="AB283" s="25"/>
      <c r="AC283" s="27"/>
      <c r="AD283" s="28"/>
      <c r="AE283" s="292"/>
      <c r="AF283" s="28" t="s">
        <v>1</v>
      </c>
    </row>
    <row r="284" spans="1:32" s="11" customFormat="1" ht="12.75" customHeight="1" x14ac:dyDescent="0.3">
      <c r="A284" s="104"/>
      <c r="B284" s="52"/>
      <c r="C284" s="784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30"/>
      <c r="Q284" s="31"/>
      <c r="R284" s="32"/>
      <c r="S284" s="107"/>
      <c r="T284" s="25"/>
      <c r="U284" s="27"/>
      <c r="V284" s="27"/>
      <c r="W284" s="107"/>
      <c r="X284" s="25"/>
      <c r="Y284" s="33"/>
      <c r="Z284" s="33"/>
      <c r="AA284" s="113"/>
      <c r="AB284" s="25"/>
      <c r="AC284" s="27"/>
      <c r="AD284" s="28"/>
      <c r="AE284" s="292"/>
      <c r="AF284" s="28" t="s">
        <v>542</v>
      </c>
    </row>
    <row r="285" spans="1:32" s="11" customFormat="1" ht="12.75" customHeight="1" x14ac:dyDescent="0.3">
      <c r="A285" s="102">
        <v>9</v>
      </c>
      <c r="B285" s="51" t="s">
        <v>4797</v>
      </c>
      <c r="C285" s="780" t="s">
        <v>0</v>
      </c>
      <c r="D285" s="15"/>
      <c r="E285" s="16"/>
      <c r="F285" s="16"/>
      <c r="G285" s="112"/>
      <c r="H285" s="15"/>
      <c r="I285" s="17"/>
      <c r="J285" s="18"/>
      <c r="K285" s="111"/>
      <c r="L285" s="18"/>
      <c r="M285" s="18"/>
      <c r="N285" s="18"/>
      <c r="O285" s="111"/>
      <c r="P285" s="15" t="s">
        <v>3203</v>
      </c>
      <c r="Q285" s="17">
        <v>5</v>
      </c>
      <c r="R285" s="18"/>
      <c r="S285" s="111" t="s">
        <v>801</v>
      </c>
      <c r="T285" s="15" t="s">
        <v>3203</v>
      </c>
      <c r="U285" s="17">
        <v>5</v>
      </c>
      <c r="V285" s="18"/>
      <c r="W285" s="111" t="s">
        <v>801</v>
      </c>
      <c r="X285" s="15" t="s">
        <v>3203</v>
      </c>
      <c r="Y285" s="18">
        <v>5</v>
      </c>
      <c r="Z285" s="18"/>
      <c r="AA285" s="111" t="s">
        <v>801</v>
      </c>
      <c r="AB285" s="15"/>
      <c r="AC285" s="17"/>
      <c r="AD285" s="18"/>
      <c r="AE285" s="290"/>
      <c r="AF285" s="28" t="s">
        <v>0</v>
      </c>
    </row>
    <row r="286" spans="1:32" s="11" customFormat="1" ht="12.75" customHeight="1" x14ac:dyDescent="0.3">
      <c r="A286" s="104"/>
      <c r="B286" s="52" t="s">
        <v>409</v>
      </c>
      <c r="C286" s="781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4"/>
      <c r="R286" s="24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1"/>
      <c r="AF286" s="28" t="s">
        <v>0</v>
      </c>
    </row>
    <row r="287" spans="1:32" s="11" customFormat="1" ht="12.75" customHeight="1" x14ac:dyDescent="0.3">
      <c r="A287" s="104"/>
      <c r="B287" s="52"/>
      <c r="C287" s="784" t="s">
        <v>1</v>
      </c>
      <c r="D287" s="25" t="s">
        <v>3218</v>
      </c>
      <c r="E287" s="26">
        <v>4</v>
      </c>
      <c r="F287" s="26"/>
      <c r="G287" s="108" t="s">
        <v>801</v>
      </c>
      <c r="H287" s="25" t="s">
        <v>3218</v>
      </c>
      <c r="I287" s="27">
        <v>4</v>
      </c>
      <c r="J287" s="28"/>
      <c r="K287" s="107" t="s">
        <v>801</v>
      </c>
      <c r="L287" s="25" t="s">
        <v>3218</v>
      </c>
      <c r="M287" s="28">
        <v>4</v>
      </c>
      <c r="N287" s="28"/>
      <c r="O287" s="107" t="s">
        <v>801</v>
      </c>
      <c r="P287" s="30"/>
      <c r="Q287" s="31"/>
      <c r="R287" s="28"/>
      <c r="S287" s="107"/>
      <c r="T287" s="25"/>
      <c r="U287" s="28"/>
      <c r="V287" s="28"/>
      <c r="W287" s="107"/>
      <c r="X287" s="25" t="s">
        <v>3203</v>
      </c>
      <c r="Y287" s="28">
        <v>5</v>
      </c>
      <c r="Z287" s="28"/>
      <c r="AA287" s="107" t="s">
        <v>801</v>
      </c>
      <c r="AB287" s="25"/>
      <c r="AC287" s="27"/>
      <c r="AD287" s="28"/>
      <c r="AE287" s="292"/>
      <c r="AF287" s="28" t="s">
        <v>1</v>
      </c>
    </row>
    <row r="288" spans="1:32" s="11" customFormat="1" ht="12.75" customHeight="1" x14ac:dyDescent="0.3">
      <c r="A288" s="104"/>
      <c r="B288" s="52"/>
      <c r="C288" s="784"/>
      <c r="D288" s="25"/>
      <c r="E288" s="26"/>
      <c r="F288" s="26"/>
      <c r="G288" s="108"/>
      <c r="H288" s="25"/>
      <c r="I288" s="28"/>
      <c r="J288" s="28"/>
      <c r="K288" s="107"/>
      <c r="L288" s="25" t="s">
        <v>1249</v>
      </c>
      <c r="M288" s="28"/>
      <c r="N288" s="28"/>
      <c r="O288" s="107"/>
      <c r="P288" s="30"/>
      <c r="Q288" s="31"/>
      <c r="R288" s="32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27"/>
      <c r="AD288" s="28"/>
      <c r="AE288" s="292"/>
      <c r="AF288" s="28" t="s">
        <v>542</v>
      </c>
    </row>
    <row r="289" spans="1:32" s="11" customFormat="1" ht="12.75" customHeight="1" x14ac:dyDescent="0.3">
      <c r="A289" s="102">
        <v>10</v>
      </c>
      <c r="B289" s="51" t="s">
        <v>4798</v>
      </c>
      <c r="C289" s="780" t="s">
        <v>0</v>
      </c>
      <c r="D289" s="15" t="s">
        <v>3565</v>
      </c>
      <c r="E289" s="16"/>
      <c r="F289" s="16"/>
      <c r="G289" s="112"/>
      <c r="H289" s="15"/>
      <c r="I289" s="17"/>
      <c r="J289" s="18"/>
      <c r="K289" s="111"/>
      <c r="L289" s="15"/>
      <c r="M289" s="18"/>
      <c r="N289" s="18"/>
      <c r="O289" s="111"/>
      <c r="P289" s="34"/>
      <c r="Q289" s="35"/>
      <c r="R289" s="36"/>
      <c r="S289" s="111"/>
      <c r="T289" s="15"/>
      <c r="U289" s="18"/>
      <c r="V289" s="18"/>
      <c r="W289" s="111"/>
      <c r="X289" s="18"/>
      <c r="Y289" s="18"/>
      <c r="Z289" s="18"/>
      <c r="AA289" s="111"/>
      <c r="AB289" s="15"/>
      <c r="AC289" s="17"/>
      <c r="AD289" s="18"/>
      <c r="AE289" s="290"/>
      <c r="AF289" s="28" t="s">
        <v>0</v>
      </c>
    </row>
    <row r="290" spans="1:32" s="11" customFormat="1" ht="12.75" customHeight="1" x14ac:dyDescent="0.3">
      <c r="A290" s="104"/>
      <c r="B290" s="52" t="s">
        <v>409</v>
      </c>
      <c r="C290" s="781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1"/>
      <c r="AF290" s="28" t="s">
        <v>0</v>
      </c>
    </row>
    <row r="291" spans="1:32" s="11" customFormat="1" ht="12.75" customHeight="1" x14ac:dyDescent="0.3">
      <c r="A291" s="104"/>
      <c r="B291" s="52"/>
      <c r="C291" s="784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2"/>
      <c r="AF291" s="28" t="s">
        <v>1</v>
      </c>
    </row>
    <row r="292" spans="1:32" s="11" customFormat="1" ht="12.75" customHeight="1" x14ac:dyDescent="0.3">
      <c r="A292" s="103"/>
      <c r="B292" s="52"/>
      <c r="C292" s="785"/>
      <c r="D292" s="25"/>
      <c r="E292" s="26"/>
      <c r="F292" s="26"/>
      <c r="G292" s="108"/>
      <c r="H292" s="25"/>
      <c r="I292" s="28"/>
      <c r="J292" s="28"/>
      <c r="K292" s="107"/>
      <c r="L292" s="25"/>
      <c r="M292" s="28"/>
      <c r="N292" s="28"/>
      <c r="O292" s="107"/>
      <c r="P292" s="25"/>
      <c r="Q292" s="27"/>
      <c r="R292" s="28"/>
      <c r="S292" s="107"/>
      <c r="T292" s="25"/>
      <c r="U292" s="28"/>
      <c r="V292" s="28"/>
      <c r="W292" s="107"/>
      <c r="X292" s="25"/>
      <c r="Y292" s="33"/>
      <c r="Z292" s="33"/>
      <c r="AA292" s="113"/>
      <c r="AB292" s="25"/>
      <c r="AC292" s="27"/>
      <c r="AD292" s="28"/>
      <c r="AE292" s="292"/>
      <c r="AF292" s="28" t="s">
        <v>542</v>
      </c>
    </row>
    <row r="293" spans="1:32" s="11" customFormat="1" ht="12.75" customHeight="1" x14ac:dyDescent="0.3">
      <c r="A293" s="102">
        <v>11</v>
      </c>
      <c r="B293" s="51" t="s">
        <v>4799</v>
      </c>
      <c r="C293" s="780" t="s">
        <v>0</v>
      </c>
      <c r="D293" s="15" t="s">
        <v>3565</v>
      </c>
      <c r="E293" s="16"/>
      <c r="F293" s="16"/>
      <c r="G293" s="112"/>
      <c r="H293" s="15"/>
      <c r="I293" s="17"/>
      <c r="J293" s="18"/>
      <c r="K293" s="111"/>
      <c r="L293" s="18"/>
      <c r="M293" s="18"/>
      <c r="N293" s="18"/>
      <c r="O293" s="111"/>
      <c r="P293" s="18"/>
      <c r="Q293" s="18"/>
      <c r="R293" s="18"/>
      <c r="S293" s="111"/>
      <c r="T293" s="15"/>
      <c r="U293" s="18"/>
      <c r="V293" s="18"/>
      <c r="W293" s="111"/>
      <c r="X293" s="15"/>
      <c r="Y293" s="18"/>
      <c r="Z293" s="18"/>
      <c r="AA293" s="111"/>
      <c r="AB293" s="15"/>
      <c r="AC293" s="18"/>
      <c r="AD293" s="18"/>
      <c r="AE293" s="290"/>
      <c r="AF293" s="28" t="s">
        <v>0</v>
      </c>
    </row>
    <row r="294" spans="1:32" s="11" customFormat="1" ht="12.75" customHeight="1" x14ac:dyDescent="0.3">
      <c r="A294" s="104"/>
      <c r="B294" s="52" t="s">
        <v>409</v>
      </c>
      <c r="C294" s="781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20"/>
      <c r="Q294" s="24"/>
      <c r="R294" s="22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1"/>
      <c r="AF294" s="28" t="s">
        <v>0</v>
      </c>
    </row>
    <row r="295" spans="1:32" s="11" customFormat="1" ht="12.75" customHeight="1" x14ac:dyDescent="0.3">
      <c r="A295" s="104"/>
      <c r="B295" s="52"/>
      <c r="C295" s="784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8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2"/>
      <c r="AF295" s="28" t="s">
        <v>1</v>
      </c>
    </row>
    <row r="296" spans="1:32" s="11" customFormat="1" ht="12.75" customHeight="1" x14ac:dyDescent="0.3">
      <c r="A296" s="104"/>
      <c r="B296" s="52"/>
      <c r="C296" s="784"/>
      <c r="D296" s="25"/>
      <c r="E296" s="26"/>
      <c r="F296" s="26"/>
      <c r="G296" s="108"/>
      <c r="H296" s="25"/>
      <c r="I296" s="28"/>
      <c r="J296" s="28"/>
      <c r="K296" s="107"/>
      <c r="L296" s="25"/>
      <c r="M296" s="28"/>
      <c r="N296" s="28"/>
      <c r="O296" s="107"/>
      <c r="P296" s="25"/>
      <c r="Q296" s="28"/>
      <c r="R296" s="28"/>
      <c r="S296" s="107"/>
      <c r="T296" s="25"/>
      <c r="U296" s="28"/>
      <c r="V296" s="28"/>
      <c r="W296" s="107"/>
      <c r="X296" s="25"/>
      <c r="Y296" s="33"/>
      <c r="Z296" s="33"/>
      <c r="AA296" s="113"/>
      <c r="AB296" s="25"/>
      <c r="AC296" s="33"/>
      <c r="AD296" s="33"/>
      <c r="AE296" s="294"/>
      <c r="AF296" s="28" t="s">
        <v>542</v>
      </c>
    </row>
    <row r="297" spans="1:32" s="11" customFormat="1" ht="12.75" customHeight="1" x14ac:dyDescent="0.3">
      <c r="A297" s="102">
        <v>12</v>
      </c>
      <c r="B297" s="51" t="s">
        <v>4800</v>
      </c>
      <c r="C297" s="780" t="s">
        <v>0</v>
      </c>
      <c r="D297" s="15" t="s">
        <v>3565</v>
      </c>
      <c r="E297" s="16"/>
      <c r="F297" s="16"/>
      <c r="G297" s="112"/>
      <c r="H297" s="15"/>
      <c r="I297" s="17"/>
      <c r="J297" s="18"/>
      <c r="K297" s="111"/>
      <c r="L297" s="15"/>
      <c r="M297" s="18"/>
      <c r="N297" s="18"/>
      <c r="O297" s="111"/>
      <c r="P297" s="15"/>
      <c r="Q297" s="18"/>
      <c r="R297" s="18"/>
      <c r="S297" s="111"/>
      <c r="T297" s="18"/>
      <c r="U297" s="18"/>
      <c r="V297" s="18"/>
      <c r="W297" s="111"/>
      <c r="X297" s="15"/>
      <c r="Y297" s="18"/>
      <c r="Z297" s="18"/>
      <c r="AA297" s="111"/>
      <c r="AB297" s="15"/>
      <c r="AC297" s="18"/>
      <c r="AD297" s="18"/>
      <c r="AE297" s="290"/>
      <c r="AF297" s="28" t="s">
        <v>0</v>
      </c>
    </row>
    <row r="298" spans="1:32" s="11" customFormat="1" ht="12.75" customHeight="1" x14ac:dyDescent="0.3">
      <c r="A298" s="104"/>
      <c r="B298" s="52" t="s">
        <v>409</v>
      </c>
      <c r="C298" s="781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2"/>
      <c r="R298" s="22"/>
      <c r="S298" s="109"/>
      <c r="T298" s="20"/>
      <c r="U298" s="22"/>
      <c r="V298" s="22"/>
      <c r="W298" s="109"/>
      <c r="X298" s="20"/>
      <c r="Y298" s="24"/>
      <c r="Z298" s="24"/>
      <c r="AA298" s="109"/>
      <c r="AB298" s="20"/>
      <c r="AC298" s="22"/>
      <c r="AD298" s="22"/>
      <c r="AE298" s="291"/>
      <c r="AF298" s="28" t="s">
        <v>0</v>
      </c>
    </row>
    <row r="299" spans="1:32" s="11" customFormat="1" ht="12.75" customHeight="1" x14ac:dyDescent="0.3">
      <c r="A299" s="104"/>
      <c r="B299" s="52"/>
      <c r="C299" s="784" t="s">
        <v>1</v>
      </c>
      <c r="D299" s="25"/>
      <c r="E299" s="26"/>
      <c r="F299" s="26"/>
      <c r="G299" s="108"/>
      <c r="H299" s="25"/>
      <c r="I299" s="27"/>
      <c r="J299" s="28"/>
      <c r="K299" s="107"/>
      <c r="L299" s="28"/>
      <c r="M299" s="28"/>
      <c r="N299" s="28"/>
      <c r="O299" s="107"/>
      <c r="P299" s="25"/>
      <c r="Q299" s="27"/>
      <c r="R299" s="28"/>
      <c r="S299" s="107"/>
      <c r="T299" s="25"/>
      <c r="U299" s="28"/>
      <c r="V299" s="28"/>
      <c r="W299" s="107"/>
      <c r="X299" s="25"/>
      <c r="Y299" s="28"/>
      <c r="Z299" s="28"/>
      <c r="AA299" s="107"/>
      <c r="AB299" s="25"/>
      <c r="AC299" s="27"/>
      <c r="AD299" s="28"/>
      <c r="AE299" s="292"/>
      <c r="AF299" s="28" t="s">
        <v>1</v>
      </c>
    </row>
    <row r="300" spans="1:32" s="11" customFormat="1" ht="12.75" customHeight="1" x14ac:dyDescent="0.3">
      <c r="A300" s="103"/>
      <c r="B300" s="52"/>
      <c r="C300" s="785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25"/>
      <c r="Q300" s="27"/>
      <c r="R300" s="27"/>
      <c r="S300" s="107"/>
      <c r="T300" s="25"/>
      <c r="U300" s="28"/>
      <c r="V300" s="28"/>
      <c r="W300" s="107"/>
      <c r="X300" s="25"/>
      <c r="Y300" s="33"/>
      <c r="Z300" s="33"/>
      <c r="AA300" s="113"/>
      <c r="AB300" s="25"/>
      <c r="AC300" s="33"/>
      <c r="AD300" s="33"/>
      <c r="AE300" s="294"/>
      <c r="AF300" s="28" t="s">
        <v>542</v>
      </c>
    </row>
    <row r="301" spans="1:32" s="11" customFormat="1" ht="12.75" customHeight="1" x14ac:dyDescent="0.3">
      <c r="A301" s="102">
        <v>13</v>
      </c>
      <c r="B301" s="51" t="s">
        <v>4801</v>
      </c>
      <c r="C301" s="780" t="s">
        <v>0</v>
      </c>
      <c r="D301" s="15" t="s">
        <v>3565</v>
      </c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0"/>
      <c r="AF301" s="28" t="s">
        <v>0</v>
      </c>
    </row>
    <row r="302" spans="1:32" s="11" customFormat="1" ht="12.75" customHeight="1" x14ac:dyDescent="0.3">
      <c r="A302" s="104"/>
      <c r="B302" s="52" t="s">
        <v>409</v>
      </c>
      <c r="C302" s="781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1"/>
      <c r="AF302" s="28" t="s">
        <v>0</v>
      </c>
    </row>
    <row r="303" spans="1:32" s="11" customFormat="1" ht="12.75" customHeight="1" x14ac:dyDescent="0.3">
      <c r="A303" s="104"/>
      <c r="B303" s="52"/>
      <c r="C303" s="784" t="s">
        <v>1</v>
      </c>
      <c r="D303" s="25"/>
      <c r="E303" s="26"/>
      <c r="F303" s="26"/>
      <c r="G303" s="108"/>
      <c r="H303" s="25"/>
      <c r="I303" s="27"/>
      <c r="J303" s="28"/>
      <c r="K303" s="107"/>
      <c r="L303" s="25"/>
      <c r="M303" s="28"/>
      <c r="N303" s="28"/>
      <c r="O303" s="107"/>
      <c r="P303" s="25"/>
      <c r="Q303" s="27"/>
      <c r="R303" s="28"/>
      <c r="S303" s="107"/>
      <c r="T303" s="25"/>
      <c r="U303" s="28"/>
      <c r="V303" s="28"/>
      <c r="W303" s="107"/>
      <c r="X303" s="25"/>
      <c r="Y303" s="28"/>
      <c r="Z303" s="28"/>
      <c r="AA303" s="107"/>
      <c r="AB303" s="25"/>
      <c r="AC303" s="27"/>
      <c r="AD303" s="28"/>
      <c r="AE303" s="292"/>
      <c r="AF303" s="28" t="s">
        <v>1</v>
      </c>
    </row>
    <row r="304" spans="1:32" s="11" customFormat="1" ht="12.75" customHeight="1" x14ac:dyDescent="0.3">
      <c r="A304" s="104"/>
      <c r="B304" s="54"/>
      <c r="C304" s="784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3"/>
      <c r="AF304" s="28" t="s">
        <v>542</v>
      </c>
    </row>
    <row r="305" spans="1:32" s="11" customFormat="1" ht="12.75" customHeight="1" x14ac:dyDescent="0.3">
      <c r="A305" s="102">
        <v>14</v>
      </c>
      <c r="B305" s="51" t="s">
        <v>4802</v>
      </c>
      <c r="C305" s="780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 t="s">
        <v>3218</v>
      </c>
      <c r="Y305" s="18">
        <v>4</v>
      </c>
      <c r="Z305" s="18"/>
      <c r="AA305" s="111" t="s">
        <v>815</v>
      </c>
      <c r="AB305" s="15"/>
      <c r="AC305" s="17"/>
      <c r="AD305" s="18"/>
      <c r="AE305" s="290"/>
      <c r="AF305" s="28" t="s">
        <v>0</v>
      </c>
    </row>
    <row r="306" spans="1:32" s="11" customFormat="1" ht="12.75" customHeight="1" x14ac:dyDescent="0.3">
      <c r="A306" s="104"/>
      <c r="B306" s="52" t="s">
        <v>409</v>
      </c>
      <c r="C306" s="781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1"/>
      <c r="AF306" s="28" t="s">
        <v>0</v>
      </c>
    </row>
    <row r="307" spans="1:32" s="11" customFormat="1" ht="12.75" customHeight="1" x14ac:dyDescent="0.3">
      <c r="A307" s="104"/>
      <c r="B307" s="52"/>
      <c r="C307" s="784" t="s">
        <v>1</v>
      </c>
      <c r="D307" s="25" t="s">
        <v>3218</v>
      </c>
      <c r="E307" s="26">
        <v>4</v>
      </c>
      <c r="F307" s="26"/>
      <c r="G307" s="108" t="s">
        <v>815</v>
      </c>
      <c r="H307" s="25" t="s">
        <v>3218</v>
      </c>
      <c r="I307" s="27">
        <v>4</v>
      </c>
      <c r="J307" s="28"/>
      <c r="K307" s="107" t="s">
        <v>815</v>
      </c>
      <c r="L307" s="25" t="s">
        <v>3218</v>
      </c>
      <c r="M307" s="28">
        <v>4</v>
      </c>
      <c r="N307" s="28"/>
      <c r="O307" s="107" t="s">
        <v>815</v>
      </c>
      <c r="P307" s="25" t="s">
        <v>3218</v>
      </c>
      <c r="Q307" s="27">
        <v>4</v>
      </c>
      <c r="R307" s="28"/>
      <c r="S307" s="107" t="s">
        <v>815</v>
      </c>
      <c r="T307" s="25" t="s">
        <v>3218</v>
      </c>
      <c r="U307" s="28">
        <v>4</v>
      </c>
      <c r="V307" s="28"/>
      <c r="W307" s="107" t="s">
        <v>815</v>
      </c>
      <c r="X307" s="25" t="s">
        <v>3218</v>
      </c>
      <c r="Y307" s="28">
        <v>4</v>
      </c>
      <c r="Z307" s="28"/>
      <c r="AA307" s="107" t="s">
        <v>815</v>
      </c>
      <c r="AB307" s="25"/>
      <c r="AC307" s="27"/>
      <c r="AD307" s="28"/>
      <c r="AE307" s="292"/>
      <c r="AF307" s="28" t="s">
        <v>1</v>
      </c>
    </row>
    <row r="308" spans="1:32" s="11" customFormat="1" ht="12.75" customHeight="1" x14ac:dyDescent="0.3">
      <c r="A308" s="104"/>
      <c r="B308" s="52"/>
      <c r="C308" s="784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 t="s">
        <v>1249</v>
      </c>
      <c r="Y308" s="43"/>
      <c r="Z308" s="43"/>
      <c r="AA308" s="106"/>
      <c r="AB308" s="40"/>
      <c r="AC308" s="41"/>
      <c r="AD308" s="42"/>
      <c r="AE308" s="293"/>
      <c r="AF308" s="28" t="s">
        <v>542</v>
      </c>
    </row>
    <row r="309" spans="1:32" s="11" customFormat="1" ht="12.75" customHeight="1" x14ac:dyDescent="0.3">
      <c r="A309" s="102">
        <v>15</v>
      </c>
      <c r="B309" s="51" t="s">
        <v>4803</v>
      </c>
      <c r="C309" s="780" t="s">
        <v>0</v>
      </c>
      <c r="D309" s="15"/>
      <c r="E309" s="16"/>
      <c r="F309" s="16"/>
      <c r="G309" s="112"/>
      <c r="H309" s="15"/>
      <c r="I309" s="17"/>
      <c r="J309" s="18"/>
      <c r="K309" s="111"/>
      <c r="L309" s="18"/>
      <c r="M309" s="18"/>
      <c r="N309" s="18"/>
      <c r="O309" s="111"/>
      <c r="P309" s="15"/>
      <c r="Q309" s="17"/>
      <c r="R309" s="18"/>
      <c r="S309" s="111"/>
      <c r="T309" s="15"/>
      <c r="U309" s="18"/>
      <c r="V309" s="18"/>
      <c r="W309" s="111"/>
      <c r="X309" s="15" t="s">
        <v>3218</v>
      </c>
      <c r="Y309" s="18">
        <v>4</v>
      </c>
      <c r="Z309" s="18"/>
      <c r="AA309" s="111" t="s">
        <v>815</v>
      </c>
      <c r="AB309" s="15"/>
      <c r="AC309" s="17"/>
      <c r="AD309" s="18"/>
      <c r="AE309" s="290"/>
      <c r="AF309" s="28" t="s">
        <v>0</v>
      </c>
    </row>
    <row r="310" spans="1:32" s="11" customFormat="1" ht="12.75" customHeight="1" x14ac:dyDescent="0.3">
      <c r="A310" s="104"/>
      <c r="B310" s="52" t="s">
        <v>409</v>
      </c>
      <c r="C310" s="781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1"/>
      <c r="AF310" s="28" t="s">
        <v>0</v>
      </c>
    </row>
    <row r="311" spans="1:32" s="11" customFormat="1" ht="12.75" customHeight="1" x14ac:dyDescent="0.3">
      <c r="A311" s="104"/>
      <c r="B311" s="52"/>
      <c r="C311" s="784" t="s">
        <v>1</v>
      </c>
      <c r="D311" s="25" t="s">
        <v>3218</v>
      </c>
      <c r="E311" s="26">
        <v>4</v>
      </c>
      <c r="F311" s="26"/>
      <c r="G311" s="108" t="s">
        <v>815</v>
      </c>
      <c r="H311" s="25" t="s">
        <v>3218</v>
      </c>
      <c r="I311" s="27">
        <v>4</v>
      </c>
      <c r="J311" s="28"/>
      <c r="K311" s="107" t="s">
        <v>815</v>
      </c>
      <c r="L311" s="25" t="s">
        <v>3218</v>
      </c>
      <c r="M311" s="28">
        <v>4</v>
      </c>
      <c r="N311" s="28"/>
      <c r="O311" s="107" t="s">
        <v>815</v>
      </c>
      <c r="P311" s="30" t="s">
        <v>3218</v>
      </c>
      <c r="Q311" s="31">
        <v>4</v>
      </c>
      <c r="R311" s="28"/>
      <c r="S311" s="107" t="s">
        <v>815</v>
      </c>
      <c r="T311" s="25" t="s">
        <v>3218</v>
      </c>
      <c r="U311" s="28">
        <v>4</v>
      </c>
      <c r="V311" s="28"/>
      <c r="W311" s="107" t="s">
        <v>815</v>
      </c>
      <c r="X311" s="25" t="s">
        <v>3218</v>
      </c>
      <c r="Y311" s="28">
        <v>4</v>
      </c>
      <c r="Z311" s="28"/>
      <c r="AA311" s="107" t="s">
        <v>815</v>
      </c>
      <c r="AB311" s="25"/>
      <c r="AC311" s="27"/>
      <c r="AD311" s="28"/>
      <c r="AE311" s="292"/>
      <c r="AF311" s="28" t="s">
        <v>1</v>
      </c>
    </row>
    <row r="312" spans="1:32" s="11" customFormat="1" ht="12.75" customHeight="1" x14ac:dyDescent="0.3">
      <c r="A312" s="104"/>
      <c r="B312" s="54"/>
      <c r="C312" s="784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 t="s">
        <v>1249</v>
      </c>
      <c r="Y312" s="33"/>
      <c r="Z312" s="33"/>
      <c r="AA312" s="113"/>
      <c r="AB312" s="25"/>
      <c r="AC312" s="27"/>
      <c r="AD312" s="28"/>
      <c r="AE312" s="292"/>
      <c r="AF312" s="28" t="s">
        <v>542</v>
      </c>
    </row>
    <row r="313" spans="1:32" s="11" customFormat="1" ht="12.75" customHeight="1" x14ac:dyDescent="0.3">
      <c r="A313" s="102">
        <v>16</v>
      </c>
      <c r="B313" s="51" t="s">
        <v>4804</v>
      </c>
      <c r="C313" s="780" t="s">
        <v>0</v>
      </c>
      <c r="D313" s="15" t="s">
        <v>3217</v>
      </c>
      <c r="E313" s="16">
        <v>4</v>
      </c>
      <c r="F313" s="16"/>
      <c r="G313" s="112" t="s">
        <v>799</v>
      </c>
      <c r="H313" s="15" t="s">
        <v>3217</v>
      </c>
      <c r="I313" s="17">
        <v>4</v>
      </c>
      <c r="J313" s="18"/>
      <c r="K313" s="111" t="s">
        <v>799</v>
      </c>
      <c r="L313" s="15" t="s">
        <v>3217</v>
      </c>
      <c r="M313" s="18">
        <v>4</v>
      </c>
      <c r="N313" s="18"/>
      <c r="O313" s="111" t="s">
        <v>799</v>
      </c>
      <c r="P313" s="34" t="s">
        <v>3217</v>
      </c>
      <c r="Q313" s="35">
        <v>4</v>
      </c>
      <c r="R313" s="36"/>
      <c r="S313" s="111" t="s">
        <v>799</v>
      </c>
      <c r="T313" s="15" t="s">
        <v>3217</v>
      </c>
      <c r="U313" s="18">
        <v>4</v>
      </c>
      <c r="V313" s="18"/>
      <c r="W313" s="111" t="s">
        <v>799</v>
      </c>
      <c r="X313" s="18" t="s">
        <v>3217</v>
      </c>
      <c r="Y313" s="18">
        <v>4</v>
      </c>
      <c r="Z313" s="18"/>
      <c r="AA313" s="111" t="s">
        <v>799</v>
      </c>
      <c r="AB313" s="15" t="s">
        <v>3217</v>
      </c>
      <c r="AC313" s="17">
        <v>4</v>
      </c>
      <c r="AD313" s="18"/>
      <c r="AE313" s="290" t="s">
        <v>799</v>
      </c>
      <c r="AF313" s="28" t="s">
        <v>0</v>
      </c>
    </row>
    <row r="314" spans="1:32" s="11" customFormat="1" ht="12.75" customHeight="1" x14ac:dyDescent="0.3">
      <c r="A314" s="104"/>
      <c r="B314" s="52" t="s">
        <v>409</v>
      </c>
      <c r="C314" s="781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37"/>
      <c r="Q314" s="38"/>
      <c r="R314" s="39"/>
      <c r="S314" s="109"/>
      <c r="T314" s="20"/>
      <c r="U314" s="22"/>
      <c r="V314" s="22"/>
      <c r="W314" s="109"/>
      <c r="X314" s="20"/>
      <c r="Y314" s="24"/>
      <c r="Z314" s="24"/>
      <c r="AA314" s="109"/>
      <c r="AB314" s="20" t="s">
        <v>1249</v>
      </c>
      <c r="AC314" s="22"/>
      <c r="AD314" s="22"/>
      <c r="AE314" s="291"/>
      <c r="AF314" s="28" t="s">
        <v>0</v>
      </c>
    </row>
    <row r="315" spans="1:32" s="11" customFormat="1" ht="12.75" customHeight="1" x14ac:dyDescent="0.3">
      <c r="A315" s="104"/>
      <c r="B315" s="52"/>
      <c r="C315" s="784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25"/>
      <c r="Q315" s="27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2"/>
      <c r="AF315" s="28" t="s">
        <v>1</v>
      </c>
    </row>
    <row r="316" spans="1:32" s="11" customFormat="1" ht="12.75" customHeight="1" x14ac:dyDescent="0.3">
      <c r="A316" s="104"/>
      <c r="B316" s="52"/>
      <c r="C316" s="784"/>
      <c r="D316" s="40"/>
      <c r="E316" s="41"/>
      <c r="F316" s="42"/>
      <c r="G316" s="105"/>
      <c r="H316" s="40"/>
      <c r="I316" s="42"/>
      <c r="J316" s="42"/>
      <c r="K316" s="105"/>
      <c r="L316" s="40"/>
      <c r="M316" s="42"/>
      <c r="N316" s="42"/>
      <c r="O316" s="105"/>
      <c r="P316" s="40"/>
      <c r="Q316" s="41"/>
      <c r="R316" s="42"/>
      <c r="S316" s="105"/>
      <c r="T316" s="40"/>
      <c r="U316" s="42"/>
      <c r="V316" s="42"/>
      <c r="W316" s="105"/>
      <c r="X316" s="40"/>
      <c r="Y316" s="43"/>
      <c r="Z316" s="43"/>
      <c r="AA316" s="106"/>
      <c r="AB316" s="40"/>
      <c r="AC316" s="41"/>
      <c r="AD316" s="42"/>
      <c r="AE316" s="293"/>
      <c r="AF316" s="28" t="s">
        <v>542</v>
      </c>
    </row>
    <row r="317" spans="1:32" s="11" customFormat="1" ht="12.75" customHeight="1" x14ac:dyDescent="0.3">
      <c r="A317" s="102">
        <v>17</v>
      </c>
      <c r="B317" s="51" t="s">
        <v>4805</v>
      </c>
      <c r="C317" s="780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0"/>
      <c r="AF317" s="28" t="s">
        <v>0</v>
      </c>
    </row>
    <row r="318" spans="1:32" s="11" customFormat="1" ht="12.75" customHeight="1" x14ac:dyDescent="0.3">
      <c r="A318" s="104"/>
      <c r="B318" s="52" t="s">
        <v>409</v>
      </c>
      <c r="C318" s="781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1"/>
      <c r="AF318" s="28" t="s">
        <v>0</v>
      </c>
    </row>
    <row r="319" spans="1:32" s="11" customFormat="1" ht="12.75" customHeight="1" x14ac:dyDescent="0.3">
      <c r="A319" s="104"/>
      <c r="B319" s="52"/>
      <c r="C319" s="784" t="s">
        <v>1</v>
      </c>
      <c r="D319" s="25" t="s">
        <v>3217</v>
      </c>
      <c r="E319" s="26">
        <v>4</v>
      </c>
      <c r="F319" s="26"/>
      <c r="G319" s="108" t="s">
        <v>799</v>
      </c>
      <c r="H319" s="25" t="s">
        <v>3217</v>
      </c>
      <c r="I319" s="27">
        <v>4</v>
      </c>
      <c r="J319" s="28"/>
      <c r="K319" s="107" t="s">
        <v>799</v>
      </c>
      <c r="L319" s="25" t="s">
        <v>3217</v>
      </c>
      <c r="M319" s="28">
        <v>4</v>
      </c>
      <c r="N319" s="28"/>
      <c r="O319" s="107" t="s">
        <v>799</v>
      </c>
      <c r="P319" s="25" t="s">
        <v>3217</v>
      </c>
      <c r="Q319" s="27">
        <v>4</v>
      </c>
      <c r="R319" s="28"/>
      <c r="S319" s="107" t="s">
        <v>799</v>
      </c>
      <c r="T319" s="25" t="s">
        <v>3217</v>
      </c>
      <c r="U319" s="28">
        <v>4</v>
      </c>
      <c r="V319" s="28"/>
      <c r="W319" s="107" t="s">
        <v>799</v>
      </c>
      <c r="X319" s="25" t="s">
        <v>3217</v>
      </c>
      <c r="Y319" s="28">
        <v>4</v>
      </c>
      <c r="Z319" s="28"/>
      <c r="AA319" s="107" t="s">
        <v>799</v>
      </c>
      <c r="AB319" s="25" t="s">
        <v>3217</v>
      </c>
      <c r="AC319" s="27">
        <v>4</v>
      </c>
      <c r="AD319" s="28"/>
      <c r="AE319" s="292" t="s">
        <v>799</v>
      </c>
      <c r="AF319" s="28" t="s">
        <v>1</v>
      </c>
    </row>
    <row r="320" spans="1:32" s="11" customFormat="1" ht="12.75" customHeight="1" x14ac:dyDescent="0.3">
      <c r="A320" s="104"/>
      <c r="B320" s="52"/>
      <c r="C320" s="784"/>
      <c r="D320" s="40"/>
      <c r="E320" s="41"/>
      <c r="F320" s="42"/>
      <c r="G320" s="105"/>
      <c r="H320" s="40"/>
      <c r="I320" s="42"/>
      <c r="J320" s="42"/>
      <c r="K320" s="105"/>
      <c r="L320" s="40"/>
      <c r="M320" s="42"/>
      <c r="N320" s="42"/>
      <c r="O320" s="105"/>
      <c r="P320" s="40"/>
      <c r="Q320" s="41"/>
      <c r="R320" s="42"/>
      <c r="S320" s="105"/>
      <c r="T320" s="40"/>
      <c r="U320" s="42"/>
      <c r="V320" s="42"/>
      <c r="W320" s="105"/>
      <c r="X320" s="40"/>
      <c r="Y320" s="43"/>
      <c r="Z320" s="43"/>
      <c r="AA320" s="106"/>
      <c r="AB320" s="40" t="s">
        <v>1249</v>
      </c>
      <c r="AC320" s="41"/>
      <c r="AD320" s="42"/>
      <c r="AE320" s="293"/>
      <c r="AF320" s="28" t="s">
        <v>542</v>
      </c>
    </row>
    <row r="321" spans="1:32" s="11" customFormat="1" ht="12.75" customHeight="1" x14ac:dyDescent="0.3">
      <c r="A321" s="102">
        <v>18</v>
      </c>
      <c r="B321" s="51" t="s">
        <v>4806</v>
      </c>
      <c r="C321" s="780" t="s">
        <v>0</v>
      </c>
      <c r="D321" s="15" t="s">
        <v>3218</v>
      </c>
      <c r="E321" s="16">
        <v>4</v>
      </c>
      <c r="F321" s="16"/>
      <c r="G321" s="112" t="s">
        <v>805</v>
      </c>
      <c r="H321" s="15" t="s">
        <v>3218</v>
      </c>
      <c r="I321" s="17">
        <v>4</v>
      </c>
      <c r="J321" s="18"/>
      <c r="K321" s="111" t="s">
        <v>805</v>
      </c>
      <c r="L321" s="18" t="s">
        <v>3218</v>
      </c>
      <c r="M321" s="18">
        <v>4</v>
      </c>
      <c r="N321" s="18"/>
      <c r="O321" s="111" t="s">
        <v>805</v>
      </c>
      <c r="P321" s="15" t="s">
        <v>3218</v>
      </c>
      <c r="Q321" s="17">
        <v>4</v>
      </c>
      <c r="R321" s="18"/>
      <c r="S321" s="111" t="s">
        <v>805</v>
      </c>
      <c r="T321" s="15" t="s">
        <v>3218</v>
      </c>
      <c r="U321" s="18">
        <v>4</v>
      </c>
      <c r="V321" s="18"/>
      <c r="W321" s="111" t="s">
        <v>805</v>
      </c>
      <c r="X321" s="15"/>
      <c r="Y321" s="18"/>
      <c r="Z321" s="18"/>
      <c r="AA321" s="111"/>
      <c r="AB321" s="15"/>
      <c r="AC321" s="17"/>
      <c r="AD321" s="18"/>
      <c r="AE321" s="290"/>
      <c r="AF321" s="28" t="s">
        <v>0</v>
      </c>
    </row>
    <row r="322" spans="1:32" s="11" customFormat="1" ht="12.75" customHeight="1" x14ac:dyDescent="0.3">
      <c r="A322" s="104"/>
      <c r="B322" s="52" t="s">
        <v>4773</v>
      </c>
      <c r="C322" s="781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20"/>
      <c r="Q322" s="24"/>
      <c r="R322" s="24"/>
      <c r="S322" s="109"/>
      <c r="T322" s="20"/>
      <c r="U322" s="24"/>
      <c r="V322" s="22"/>
      <c r="W322" s="109"/>
      <c r="X322" s="20"/>
      <c r="Y322" s="24"/>
      <c r="Z322" s="24"/>
      <c r="AA322" s="109"/>
      <c r="AB322" s="20"/>
      <c r="AC322" s="22"/>
      <c r="AD322" s="22"/>
      <c r="AE322" s="291"/>
      <c r="AF322" s="28" t="s">
        <v>0</v>
      </c>
    </row>
    <row r="323" spans="1:32" s="11" customFormat="1" ht="12.75" customHeight="1" x14ac:dyDescent="0.3">
      <c r="A323" s="104"/>
      <c r="B323" s="52"/>
      <c r="C323" s="784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30"/>
      <c r="Q323" s="31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2"/>
      <c r="AF323" s="28" t="s">
        <v>1</v>
      </c>
    </row>
    <row r="324" spans="1:32" s="11" customFormat="1" ht="12.75" customHeight="1" x14ac:dyDescent="0.3">
      <c r="A324" s="104"/>
      <c r="B324" s="52"/>
      <c r="C324" s="784"/>
      <c r="D324" s="25"/>
      <c r="E324" s="26"/>
      <c r="F324" s="26"/>
      <c r="G324" s="108"/>
      <c r="H324" s="25"/>
      <c r="I324" s="28"/>
      <c r="J324" s="28"/>
      <c r="K324" s="107"/>
      <c r="L324" s="25"/>
      <c r="M324" s="28"/>
      <c r="N324" s="28"/>
      <c r="O324" s="107"/>
      <c r="P324" s="30"/>
      <c r="Q324" s="31"/>
      <c r="R324" s="32"/>
      <c r="S324" s="107"/>
      <c r="T324" s="25"/>
      <c r="U324" s="27"/>
      <c r="V324" s="27"/>
      <c r="W324" s="107"/>
      <c r="X324" s="25"/>
      <c r="Y324" s="33"/>
      <c r="Z324" s="33"/>
      <c r="AA324" s="113"/>
      <c r="AB324" s="25"/>
      <c r="AC324" s="27"/>
      <c r="AD324" s="28"/>
      <c r="AE324" s="292"/>
      <c r="AF324" s="28" t="s">
        <v>542</v>
      </c>
    </row>
    <row r="325" spans="1:32" s="11" customFormat="1" ht="12.75" customHeight="1" x14ac:dyDescent="0.3">
      <c r="A325" s="102">
        <v>19</v>
      </c>
      <c r="B325" s="51" t="s">
        <v>4807</v>
      </c>
      <c r="C325" s="780" t="s">
        <v>0</v>
      </c>
      <c r="D325" s="15" t="s">
        <v>3218</v>
      </c>
      <c r="E325" s="16">
        <v>4</v>
      </c>
      <c r="F325" s="16"/>
      <c r="G325" s="112" t="s">
        <v>805</v>
      </c>
      <c r="H325" s="15" t="s">
        <v>3218</v>
      </c>
      <c r="I325" s="17">
        <v>4</v>
      </c>
      <c r="J325" s="18"/>
      <c r="K325" s="111" t="s">
        <v>805</v>
      </c>
      <c r="L325" s="18" t="s">
        <v>3218</v>
      </c>
      <c r="M325" s="18">
        <v>4</v>
      </c>
      <c r="N325" s="18"/>
      <c r="O325" s="111" t="s">
        <v>805</v>
      </c>
      <c r="P325" s="15" t="s">
        <v>3218</v>
      </c>
      <c r="Q325" s="17">
        <v>4</v>
      </c>
      <c r="R325" s="18"/>
      <c r="S325" s="111" t="s">
        <v>805</v>
      </c>
      <c r="T325" s="15" t="s">
        <v>3218</v>
      </c>
      <c r="U325" s="17">
        <v>4</v>
      </c>
      <c r="V325" s="18"/>
      <c r="W325" s="111" t="s">
        <v>805</v>
      </c>
      <c r="X325" s="15"/>
      <c r="Y325" s="18"/>
      <c r="Z325" s="18"/>
      <c r="AA325" s="111"/>
      <c r="AB325" s="15"/>
      <c r="AC325" s="17"/>
      <c r="AD325" s="18"/>
      <c r="AE325" s="290"/>
      <c r="AF325" s="28" t="s">
        <v>0</v>
      </c>
    </row>
    <row r="326" spans="1:32" s="11" customFormat="1" ht="12.75" customHeight="1" x14ac:dyDescent="0.3">
      <c r="A326" s="104"/>
      <c r="B326" s="52" t="s">
        <v>4773</v>
      </c>
      <c r="C326" s="781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20"/>
      <c r="Q326" s="24"/>
      <c r="R326" s="24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1"/>
      <c r="AF326" s="28" t="s">
        <v>0</v>
      </c>
    </row>
    <row r="327" spans="1:32" s="11" customFormat="1" ht="12.75" customHeight="1" x14ac:dyDescent="0.3">
      <c r="A327" s="104"/>
      <c r="B327" s="52"/>
      <c r="C327" s="784" t="s">
        <v>1</v>
      </c>
      <c r="D327" s="25"/>
      <c r="E327" s="26"/>
      <c r="F327" s="26"/>
      <c r="G327" s="108"/>
      <c r="H327" s="25"/>
      <c r="I327" s="27"/>
      <c r="J327" s="28"/>
      <c r="K327" s="107"/>
      <c r="L327" s="25"/>
      <c r="M327" s="28"/>
      <c r="N327" s="28"/>
      <c r="O327" s="107"/>
      <c r="P327" s="30"/>
      <c r="Q327" s="31"/>
      <c r="R327" s="28"/>
      <c r="S327" s="107"/>
      <c r="T327" s="25"/>
      <c r="U327" s="28"/>
      <c r="V327" s="28"/>
      <c r="W327" s="107"/>
      <c r="X327" s="25"/>
      <c r="Y327" s="28"/>
      <c r="Z327" s="28"/>
      <c r="AA327" s="107"/>
      <c r="AB327" s="25"/>
      <c r="AC327" s="27"/>
      <c r="AD327" s="28"/>
      <c r="AE327" s="292"/>
      <c r="AF327" s="28" t="s">
        <v>1</v>
      </c>
    </row>
    <row r="328" spans="1:32" s="11" customFormat="1" ht="12.75" customHeight="1" x14ac:dyDescent="0.3">
      <c r="A328" s="104"/>
      <c r="B328" s="52"/>
      <c r="C328" s="784"/>
      <c r="D328" s="25"/>
      <c r="E328" s="26"/>
      <c r="F328" s="26"/>
      <c r="G328" s="108"/>
      <c r="H328" s="25"/>
      <c r="I328" s="28"/>
      <c r="J328" s="28"/>
      <c r="K328" s="107"/>
      <c r="L328" s="25"/>
      <c r="M328" s="28"/>
      <c r="N328" s="28"/>
      <c r="O328" s="107"/>
      <c r="P328" s="30"/>
      <c r="Q328" s="31"/>
      <c r="R328" s="32"/>
      <c r="S328" s="107"/>
      <c r="T328" s="25"/>
      <c r="U328" s="28"/>
      <c r="V328" s="28"/>
      <c r="W328" s="107"/>
      <c r="X328" s="25"/>
      <c r="Y328" s="33"/>
      <c r="Z328" s="33"/>
      <c r="AA328" s="113"/>
      <c r="AB328" s="25"/>
      <c r="AC328" s="27"/>
      <c r="AD328" s="28"/>
      <c r="AE328" s="292"/>
      <c r="AF328" s="28" t="s">
        <v>542</v>
      </c>
    </row>
    <row r="329" spans="1:32" s="11" customFormat="1" ht="12.75" customHeight="1" x14ac:dyDescent="0.3">
      <c r="A329" s="102">
        <v>20</v>
      </c>
      <c r="B329" s="51" t="s">
        <v>4702</v>
      </c>
      <c r="C329" s="780" t="s">
        <v>0</v>
      </c>
      <c r="D329" s="15"/>
      <c r="E329" s="16"/>
      <c r="F329" s="16"/>
      <c r="G329" s="112"/>
      <c r="H329" s="15"/>
      <c r="I329" s="17"/>
      <c r="J329" s="18"/>
      <c r="K329" s="111"/>
      <c r="L329" s="15" t="s">
        <v>2148</v>
      </c>
      <c r="M329" s="18">
        <v>5</v>
      </c>
      <c r="N329" s="18"/>
      <c r="O329" s="111" t="s">
        <v>4687</v>
      </c>
      <c r="P329" s="34"/>
      <c r="Q329" s="35"/>
      <c r="R329" s="36"/>
      <c r="S329" s="111"/>
      <c r="T329" s="15" t="s">
        <v>2148</v>
      </c>
      <c r="U329" s="18">
        <v>5</v>
      </c>
      <c r="V329" s="18"/>
      <c r="W329" s="111" t="s">
        <v>4687</v>
      </c>
      <c r="X329" s="18"/>
      <c r="Y329" s="18"/>
      <c r="Z329" s="18"/>
      <c r="AA329" s="111"/>
      <c r="AB329" s="15"/>
      <c r="AC329" s="17"/>
      <c r="AD329" s="18"/>
      <c r="AE329" s="290"/>
      <c r="AF329" s="28" t="s">
        <v>0</v>
      </c>
    </row>
    <row r="330" spans="1:32" s="11" customFormat="1" ht="12.75" customHeight="1" x14ac:dyDescent="0.3">
      <c r="A330" s="104"/>
      <c r="B330" s="52" t="s">
        <v>409</v>
      </c>
      <c r="C330" s="781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1"/>
      <c r="AF330" s="28" t="s">
        <v>0</v>
      </c>
    </row>
    <row r="331" spans="1:32" s="11" customFormat="1" ht="12.75" customHeight="1" x14ac:dyDescent="0.3">
      <c r="A331" s="104"/>
      <c r="B331" s="52"/>
      <c r="C331" s="784" t="s">
        <v>1</v>
      </c>
      <c r="D331" s="25" t="s">
        <v>2148</v>
      </c>
      <c r="E331" s="26">
        <v>5</v>
      </c>
      <c r="F331" s="26"/>
      <c r="G331" s="108" t="s">
        <v>4687</v>
      </c>
      <c r="H331" s="25" t="s">
        <v>2148</v>
      </c>
      <c r="I331" s="27">
        <v>5</v>
      </c>
      <c r="J331" s="28"/>
      <c r="K331" s="107" t="s">
        <v>4687</v>
      </c>
      <c r="L331" s="25" t="s">
        <v>2148</v>
      </c>
      <c r="M331" s="28">
        <v>5</v>
      </c>
      <c r="N331" s="28"/>
      <c r="O331" s="107" t="s">
        <v>4687</v>
      </c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2"/>
      <c r="AF331" s="28" t="s">
        <v>1</v>
      </c>
    </row>
    <row r="332" spans="1:32" s="11" customFormat="1" ht="12.75" customHeight="1" x14ac:dyDescent="0.3">
      <c r="A332" s="104"/>
      <c r="B332" s="52"/>
      <c r="C332" s="785"/>
      <c r="D332" s="25"/>
      <c r="E332" s="26"/>
      <c r="F332" s="26"/>
      <c r="G332" s="108"/>
      <c r="H332" s="25"/>
      <c r="I332" s="28"/>
      <c r="J332" s="28"/>
      <c r="K332" s="107"/>
      <c r="L332" s="25"/>
      <c r="M332" s="28"/>
      <c r="N332" s="28"/>
      <c r="O332" s="107"/>
      <c r="P332" s="25"/>
      <c r="Q332" s="27"/>
      <c r="R332" s="28"/>
      <c r="S332" s="107"/>
      <c r="T332" s="25"/>
      <c r="U332" s="28"/>
      <c r="V332" s="28"/>
      <c r="W332" s="107"/>
      <c r="X332" s="25"/>
      <c r="Y332" s="33"/>
      <c r="Z332" s="33"/>
      <c r="AA332" s="113"/>
      <c r="AB332" s="25"/>
      <c r="AC332" s="27"/>
      <c r="AD332" s="28"/>
      <c r="AE332" s="292"/>
      <c r="AF332" s="28" t="s">
        <v>542</v>
      </c>
    </row>
    <row r="333" spans="1:32" s="11" customFormat="1" ht="12.75" customHeight="1" x14ac:dyDescent="0.3">
      <c r="A333" s="102">
        <v>21</v>
      </c>
      <c r="B333" s="51" t="s">
        <v>4703</v>
      </c>
      <c r="C333" s="780" t="s">
        <v>0</v>
      </c>
      <c r="D333" s="15"/>
      <c r="E333" s="16"/>
      <c r="F333" s="16"/>
      <c r="G333" s="112"/>
      <c r="H333" s="15"/>
      <c r="I333" s="17"/>
      <c r="J333" s="18"/>
      <c r="K333" s="111"/>
      <c r="L333" s="15"/>
      <c r="M333" s="18"/>
      <c r="N333" s="18"/>
      <c r="O333" s="111"/>
      <c r="P333" s="34"/>
      <c r="Q333" s="35"/>
      <c r="R333" s="36"/>
      <c r="S333" s="111"/>
      <c r="T333" s="15"/>
      <c r="U333" s="18"/>
      <c r="V333" s="18"/>
      <c r="W333" s="111"/>
      <c r="X333" s="18"/>
      <c r="Y333" s="18"/>
      <c r="Z333" s="18"/>
      <c r="AA333" s="111"/>
      <c r="AB333" s="15"/>
      <c r="AC333" s="17"/>
      <c r="AD333" s="18"/>
      <c r="AE333" s="290"/>
      <c r="AF333" s="28" t="s">
        <v>0</v>
      </c>
    </row>
    <row r="334" spans="1:32" s="11" customFormat="1" ht="12.75" customHeight="1" x14ac:dyDescent="0.3">
      <c r="A334" s="104"/>
      <c r="B334" s="52" t="s">
        <v>409</v>
      </c>
      <c r="C334" s="781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37"/>
      <c r="Q334" s="38"/>
      <c r="R334" s="39"/>
      <c r="S334" s="109"/>
      <c r="T334" s="20"/>
      <c r="U334" s="22"/>
      <c r="V334" s="22"/>
      <c r="W334" s="109"/>
      <c r="X334" s="20"/>
      <c r="Y334" s="24"/>
      <c r="Z334" s="24"/>
      <c r="AA334" s="109"/>
      <c r="AB334" s="20"/>
      <c r="AC334" s="22"/>
      <c r="AD334" s="22"/>
      <c r="AE334" s="291"/>
      <c r="AF334" s="28" t="s">
        <v>0</v>
      </c>
    </row>
    <row r="335" spans="1:32" s="11" customFormat="1" ht="12.75" customHeight="1" x14ac:dyDescent="0.3">
      <c r="A335" s="104"/>
      <c r="B335" s="52"/>
      <c r="C335" s="784" t="s">
        <v>1</v>
      </c>
      <c r="D335" s="25" t="s">
        <v>3583</v>
      </c>
      <c r="E335" s="26">
        <v>4</v>
      </c>
      <c r="F335" s="26"/>
      <c r="G335" s="108" t="s">
        <v>805</v>
      </c>
      <c r="H335" s="25" t="s">
        <v>3583</v>
      </c>
      <c r="I335" s="27">
        <v>4</v>
      </c>
      <c r="J335" s="28"/>
      <c r="K335" s="107" t="s">
        <v>805</v>
      </c>
      <c r="L335" s="25" t="s">
        <v>3583</v>
      </c>
      <c r="M335" s="28">
        <v>4</v>
      </c>
      <c r="N335" s="28"/>
      <c r="O335" s="107" t="s">
        <v>805</v>
      </c>
      <c r="P335" s="25" t="s">
        <v>3583</v>
      </c>
      <c r="Q335" s="27">
        <v>4</v>
      </c>
      <c r="R335" s="28"/>
      <c r="S335" s="107" t="s">
        <v>805</v>
      </c>
      <c r="T335" s="25" t="s">
        <v>3583</v>
      </c>
      <c r="U335" s="28">
        <v>4</v>
      </c>
      <c r="V335" s="28"/>
      <c r="W335" s="107" t="s">
        <v>805</v>
      </c>
      <c r="X335" s="25"/>
      <c r="Y335" s="28"/>
      <c r="Z335" s="28"/>
      <c r="AA335" s="107"/>
      <c r="AB335" s="25"/>
      <c r="AC335" s="27"/>
      <c r="AD335" s="28"/>
      <c r="AE335" s="292"/>
      <c r="AF335" s="28" t="s">
        <v>1</v>
      </c>
    </row>
    <row r="336" spans="1:32" s="11" customFormat="1" ht="12.75" customHeight="1" x14ac:dyDescent="0.3">
      <c r="A336" s="104"/>
      <c r="B336" s="52"/>
      <c r="C336" s="785"/>
      <c r="D336" s="40"/>
      <c r="E336" s="41"/>
      <c r="F336" s="42"/>
      <c r="G336" s="105"/>
      <c r="H336" s="40"/>
      <c r="I336" s="42"/>
      <c r="J336" s="42"/>
      <c r="K336" s="105"/>
      <c r="L336" s="40"/>
      <c r="M336" s="42"/>
      <c r="N336" s="42"/>
      <c r="O336" s="105"/>
      <c r="P336" s="40"/>
      <c r="Q336" s="41"/>
      <c r="R336" s="42"/>
      <c r="S336" s="105"/>
      <c r="T336" s="40"/>
      <c r="U336" s="42"/>
      <c r="V336" s="42"/>
      <c r="W336" s="105"/>
      <c r="X336" s="40"/>
      <c r="Y336" s="43"/>
      <c r="Z336" s="43"/>
      <c r="AA336" s="106"/>
      <c r="AB336" s="40"/>
      <c r="AC336" s="41"/>
      <c r="AD336" s="42"/>
      <c r="AE336" s="293"/>
      <c r="AF336" s="28" t="s">
        <v>542</v>
      </c>
    </row>
    <row r="337" spans="1:32" s="11" customFormat="1" ht="12.75" customHeight="1" x14ac:dyDescent="0.3">
      <c r="A337" s="102">
        <v>22</v>
      </c>
      <c r="B337" s="51" t="s">
        <v>4979</v>
      </c>
      <c r="C337" s="780" t="s">
        <v>0</v>
      </c>
      <c r="D337" s="15" t="s">
        <v>3224</v>
      </c>
      <c r="E337" s="16">
        <v>4</v>
      </c>
      <c r="F337" s="16"/>
      <c r="G337" s="112" t="s">
        <v>797</v>
      </c>
      <c r="H337" s="15" t="s">
        <v>3224</v>
      </c>
      <c r="I337" s="17">
        <v>4</v>
      </c>
      <c r="J337" s="18"/>
      <c r="K337" s="111" t="s">
        <v>797</v>
      </c>
      <c r="L337" s="15" t="s">
        <v>3224</v>
      </c>
      <c r="M337" s="18">
        <v>4</v>
      </c>
      <c r="N337" s="18"/>
      <c r="O337" s="111" t="s">
        <v>797</v>
      </c>
      <c r="P337" s="34" t="s">
        <v>3224</v>
      </c>
      <c r="Q337" s="35">
        <v>4</v>
      </c>
      <c r="R337" s="36"/>
      <c r="S337" s="111" t="s">
        <v>797</v>
      </c>
      <c r="T337" s="15"/>
      <c r="U337" s="18"/>
      <c r="V337" s="18"/>
      <c r="W337" s="111"/>
      <c r="X337" s="18"/>
      <c r="Y337" s="18"/>
      <c r="Z337" s="18"/>
      <c r="AA337" s="111"/>
      <c r="AB337" s="15"/>
      <c r="AC337" s="17"/>
      <c r="AD337" s="18"/>
      <c r="AE337" s="290"/>
      <c r="AF337" s="28" t="s">
        <v>0</v>
      </c>
    </row>
    <row r="338" spans="1:32" s="11" customFormat="1" ht="12.75" customHeight="1" x14ac:dyDescent="0.3">
      <c r="A338" s="104"/>
      <c r="B338" s="52" t="s">
        <v>409</v>
      </c>
      <c r="C338" s="781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1"/>
      <c r="AF338" s="28" t="s">
        <v>0</v>
      </c>
    </row>
    <row r="339" spans="1:32" s="11" customFormat="1" ht="12.75" customHeight="1" x14ac:dyDescent="0.3">
      <c r="A339" s="104"/>
      <c r="B339" s="52"/>
      <c r="C339" s="784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2"/>
      <c r="AF339" s="28" t="s">
        <v>1</v>
      </c>
    </row>
    <row r="340" spans="1:32" s="11" customFormat="1" ht="12.75" customHeight="1" x14ac:dyDescent="0.3">
      <c r="A340" s="104"/>
      <c r="B340" s="52"/>
      <c r="C340" s="784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3"/>
      <c r="AF340" s="28" t="s">
        <v>542</v>
      </c>
    </row>
    <row r="341" spans="1:32" s="11" customFormat="1" ht="12.75" customHeight="1" x14ac:dyDescent="0.3">
      <c r="A341" s="102">
        <v>23</v>
      </c>
      <c r="B341" s="51" t="s">
        <v>4980</v>
      </c>
      <c r="C341" s="780" t="s">
        <v>0</v>
      </c>
      <c r="D341" s="15" t="s">
        <v>3528</v>
      </c>
      <c r="E341" s="16">
        <v>4</v>
      </c>
      <c r="F341" s="16"/>
      <c r="G341" s="112" t="s">
        <v>812</v>
      </c>
      <c r="H341" s="15" t="s">
        <v>3528</v>
      </c>
      <c r="I341" s="17">
        <v>4</v>
      </c>
      <c r="J341" s="18"/>
      <c r="K341" s="111" t="s">
        <v>812</v>
      </c>
      <c r="L341" s="15" t="s">
        <v>3528</v>
      </c>
      <c r="M341" s="18">
        <v>4</v>
      </c>
      <c r="N341" s="18"/>
      <c r="O341" s="111" t="s">
        <v>812</v>
      </c>
      <c r="P341" s="34" t="s">
        <v>3528</v>
      </c>
      <c r="Q341" s="35">
        <v>4</v>
      </c>
      <c r="R341" s="36"/>
      <c r="S341" s="111" t="s">
        <v>812</v>
      </c>
      <c r="T341" s="15" t="s">
        <v>3528</v>
      </c>
      <c r="U341" s="18">
        <v>4</v>
      </c>
      <c r="V341" s="18"/>
      <c r="W341" s="111" t="s">
        <v>812</v>
      </c>
      <c r="X341" s="18"/>
      <c r="Y341" s="18"/>
      <c r="Z341" s="18"/>
      <c r="AA341" s="111"/>
      <c r="AB341" s="15"/>
      <c r="AC341" s="17"/>
      <c r="AD341" s="18"/>
      <c r="AE341" s="290"/>
      <c r="AF341" s="28" t="s">
        <v>0</v>
      </c>
    </row>
    <row r="342" spans="1:32" s="11" customFormat="1" ht="12.75" customHeight="1" x14ac:dyDescent="0.3">
      <c r="A342" s="104"/>
      <c r="B342" s="52" t="s">
        <v>409</v>
      </c>
      <c r="C342" s="781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 t="s">
        <v>1249</v>
      </c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1"/>
      <c r="AF342" s="28" t="s">
        <v>0</v>
      </c>
    </row>
    <row r="343" spans="1:32" s="11" customFormat="1" ht="12.75" customHeight="1" x14ac:dyDescent="0.3">
      <c r="A343" s="104"/>
      <c r="B343" s="52"/>
      <c r="C343" s="784" t="s">
        <v>1</v>
      </c>
      <c r="D343" s="25"/>
      <c r="E343" s="26"/>
      <c r="F343" s="26"/>
      <c r="G343" s="108"/>
      <c r="H343" s="25"/>
      <c r="I343" s="27"/>
      <c r="J343" s="28"/>
      <c r="K343" s="107"/>
      <c r="L343" s="25"/>
      <c r="M343" s="28"/>
      <c r="N343" s="28"/>
      <c r="O343" s="107"/>
      <c r="P343" s="25"/>
      <c r="Q343" s="27"/>
      <c r="R343" s="28"/>
      <c r="S343" s="107"/>
      <c r="T343" s="25"/>
      <c r="U343" s="28"/>
      <c r="V343" s="28"/>
      <c r="W343" s="107"/>
      <c r="X343" s="25"/>
      <c r="Y343" s="28"/>
      <c r="Z343" s="28"/>
      <c r="AA343" s="107"/>
      <c r="AB343" s="25"/>
      <c r="AC343" s="27"/>
      <c r="AD343" s="28"/>
      <c r="AE343" s="292"/>
      <c r="AF343" s="28" t="s">
        <v>1</v>
      </c>
    </row>
    <row r="344" spans="1:32" s="11" customFormat="1" ht="12.75" customHeight="1" x14ac:dyDescent="0.3">
      <c r="A344" s="104"/>
      <c r="B344" s="54"/>
      <c r="C344" s="784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3"/>
      <c r="AF344" s="28" t="s">
        <v>542</v>
      </c>
    </row>
    <row r="345" spans="1:32" s="11" customFormat="1" ht="12.75" customHeight="1" x14ac:dyDescent="0.3">
      <c r="A345" s="102">
        <v>24</v>
      </c>
      <c r="B345" s="51" t="s">
        <v>4981</v>
      </c>
      <c r="C345" s="780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0"/>
      <c r="AF345" s="28" t="s">
        <v>0</v>
      </c>
    </row>
    <row r="346" spans="1:32" s="11" customFormat="1" ht="12.75" customHeight="1" x14ac:dyDescent="0.3">
      <c r="A346" s="104"/>
      <c r="B346" s="52" t="s">
        <v>409</v>
      </c>
      <c r="C346" s="781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1"/>
      <c r="AF346" s="28" t="s">
        <v>0</v>
      </c>
    </row>
    <row r="347" spans="1:32" s="11" customFormat="1" ht="12.75" customHeight="1" x14ac:dyDescent="0.3">
      <c r="A347" s="104"/>
      <c r="B347" s="52"/>
      <c r="C347" s="784" t="s">
        <v>1</v>
      </c>
      <c r="D347" s="25" t="s">
        <v>3224</v>
      </c>
      <c r="E347" s="26">
        <v>4</v>
      </c>
      <c r="F347" s="26"/>
      <c r="G347" s="108" t="s">
        <v>797</v>
      </c>
      <c r="H347" s="25" t="s">
        <v>3224</v>
      </c>
      <c r="I347" s="27">
        <v>4</v>
      </c>
      <c r="J347" s="28"/>
      <c r="K347" s="107" t="s">
        <v>797</v>
      </c>
      <c r="L347" s="25" t="s">
        <v>3224</v>
      </c>
      <c r="M347" s="28">
        <v>4</v>
      </c>
      <c r="N347" s="28"/>
      <c r="O347" s="107" t="s">
        <v>797</v>
      </c>
      <c r="P347" s="30" t="s">
        <v>3224</v>
      </c>
      <c r="Q347" s="31">
        <v>4</v>
      </c>
      <c r="R347" s="28"/>
      <c r="S347" s="107" t="s">
        <v>797</v>
      </c>
      <c r="T347" s="25"/>
      <c r="U347" s="28"/>
      <c r="V347" s="28"/>
      <c r="W347" s="107"/>
      <c r="X347" s="25"/>
      <c r="Y347" s="28"/>
      <c r="Z347" s="28"/>
      <c r="AA347" s="107"/>
      <c r="AB347" s="25"/>
      <c r="AC347" s="27"/>
      <c r="AD347" s="28"/>
      <c r="AE347" s="292"/>
      <c r="AF347" s="28" t="s">
        <v>1</v>
      </c>
    </row>
    <row r="348" spans="1:32" s="11" customFormat="1" ht="12.75" customHeight="1" x14ac:dyDescent="0.3">
      <c r="A348" s="104"/>
      <c r="B348" s="54"/>
      <c r="C348" s="784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2"/>
      <c r="AF348" s="28" t="s">
        <v>542</v>
      </c>
    </row>
    <row r="349" spans="1:32" s="11" customFormat="1" ht="12.75" customHeight="1" x14ac:dyDescent="0.3">
      <c r="A349" s="102">
        <v>25</v>
      </c>
      <c r="B349" s="51" t="s">
        <v>4982</v>
      </c>
      <c r="C349" s="780" t="s">
        <v>0</v>
      </c>
      <c r="D349" s="15"/>
      <c r="E349" s="16"/>
      <c r="F349" s="16"/>
      <c r="G349" s="112"/>
      <c r="H349" s="15"/>
      <c r="I349" s="17"/>
      <c r="J349" s="18"/>
      <c r="K349" s="111"/>
      <c r="L349" s="15"/>
      <c r="M349" s="18"/>
      <c r="N349" s="18"/>
      <c r="O349" s="111"/>
      <c r="P349" s="34"/>
      <c r="Q349" s="35"/>
      <c r="R349" s="36"/>
      <c r="S349" s="111"/>
      <c r="T349" s="15"/>
      <c r="U349" s="18"/>
      <c r="V349" s="18"/>
      <c r="W349" s="111"/>
      <c r="X349" s="18"/>
      <c r="Y349" s="18"/>
      <c r="Z349" s="18"/>
      <c r="AA349" s="111"/>
      <c r="AB349" s="15"/>
      <c r="AC349" s="17"/>
      <c r="AD349" s="18"/>
      <c r="AE349" s="290"/>
      <c r="AF349" s="28" t="s">
        <v>0</v>
      </c>
    </row>
    <row r="350" spans="1:32" s="11" customFormat="1" ht="12.75" customHeight="1" x14ac:dyDescent="0.3">
      <c r="A350" s="104"/>
      <c r="B350" s="52" t="s">
        <v>409</v>
      </c>
      <c r="C350" s="781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37"/>
      <c r="Q350" s="38"/>
      <c r="R350" s="39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1"/>
      <c r="AF350" s="28" t="s">
        <v>0</v>
      </c>
    </row>
    <row r="351" spans="1:32" s="11" customFormat="1" ht="12.75" customHeight="1" x14ac:dyDescent="0.3">
      <c r="A351" s="104"/>
      <c r="B351" s="52"/>
      <c r="C351" s="784" t="s">
        <v>1</v>
      </c>
      <c r="D351" s="25" t="s">
        <v>3528</v>
      </c>
      <c r="E351" s="26">
        <v>4</v>
      </c>
      <c r="F351" s="26"/>
      <c r="G351" s="108" t="s">
        <v>812</v>
      </c>
      <c r="H351" s="25" t="s">
        <v>3528</v>
      </c>
      <c r="I351" s="27">
        <v>4</v>
      </c>
      <c r="J351" s="28"/>
      <c r="K351" s="107" t="s">
        <v>812</v>
      </c>
      <c r="L351" s="25" t="s">
        <v>3528</v>
      </c>
      <c r="M351" s="28">
        <v>4</v>
      </c>
      <c r="N351" s="28"/>
      <c r="O351" s="107" t="s">
        <v>812</v>
      </c>
      <c r="P351" s="25" t="s">
        <v>3528</v>
      </c>
      <c r="Q351" s="27">
        <v>4</v>
      </c>
      <c r="R351" s="28"/>
      <c r="S351" s="107" t="s">
        <v>812</v>
      </c>
      <c r="T351" s="25" t="s">
        <v>3528</v>
      </c>
      <c r="U351" s="28">
        <v>4</v>
      </c>
      <c r="V351" s="28"/>
      <c r="W351" s="107" t="s">
        <v>812</v>
      </c>
      <c r="X351" s="25"/>
      <c r="Y351" s="28"/>
      <c r="Z351" s="28"/>
      <c r="AA351" s="107"/>
      <c r="AB351" s="25"/>
      <c r="AC351" s="27"/>
      <c r="AD351" s="28"/>
      <c r="AE351" s="292"/>
      <c r="AF351" s="28" t="s">
        <v>1</v>
      </c>
    </row>
    <row r="352" spans="1:32" s="11" customFormat="1" ht="12.75" customHeight="1" x14ac:dyDescent="0.3">
      <c r="A352" s="104"/>
      <c r="B352" s="52"/>
      <c r="C352" s="784"/>
      <c r="D352" s="40"/>
      <c r="E352" s="41"/>
      <c r="F352" s="42"/>
      <c r="G352" s="105"/>
      <c r="H352" s="40"/>
      <c r="I352" s="42"/>
      <c r="J352" s="42"/>
      <c r="K352" s="105"/>
      <c r="L352" s="40"/>
      <c r="M352" s="42"/>
      <c r="N352" s="42"/>
      <c r="O352" s="105"/>
      <c r="P352" s="40"/>
      <c r="Q352" s="41"/>
      <c r="R352" s="42"/>
      <c r="S352" s="105"/>
      <c r="T352" s="40" t="s">
        <v>1249</v>
      </c>
      <c r="U352" s="42"/>
      <c r="V352" s="42"/>
      <c r="W352" s="105"/>
      <c r="X352" s="40"/>
      <c r="Y352" s="43"/>
      <c r="Z352" s="43"/>
      <c r="AA352" s="106"/>
      <c r="AB352" s="40"/>
      <c r="AC352" s="41"/>
      <c r="AD352" s="42"/>
      <c r="AE352" s="293"/>
      <c r="AF352" s="28" t="s">
        <v>542</v>
      </c>
    </row>
    <row r="353" spans="1:32" s="11" customFormat="1" ht="12.75" customHeight="1" x14ac:dyDescent="0.3">
      <c r="A353" s="102">
        <v>26</v>
      </c>
      <c r="B353" s="51" t="s">
        <v>4983</v>
      </c>
      <c r="C353" s="780" t="s">
        <v>0</v>
      </c>
      <c r="D353" s="15"/>
      <c r="E353" s="16"/>
      <c r="F353" s="16"/>
      <c r="G353" s="112"/>
      <c r="H353" s="15" t="s">
        <v>3214</v>
      </c>
      <c r="I353" s="17">
        <v>4</v>
      </c>
      <c r="J353" s="18"/>
      <c r="K353" s="111" t="s">
        <v>4970</v>
      </c>
      <c r="L353" s="15"/>
      <c r="M353" s="18"/>
      <c r="N353" s="18"/>
      <c r="O353" s="111"/>
      <c r="P353" s="34" t="s">
        <v>3214</v>
      </c>
      <c r="Q353" s="35">
        <v>4</v>
      </c>
      <c r="R353" s="36"/>
      <c r="S353" s="111" t="s">
        <v>4970</v>
      </c>
      <c r="T353" s="15" t="s">
        <v>3214</v>
      </c>
      <c r="U353" s="18">
        <v>4</v>
      </c>
      <c r="V353" s="18"/>
      <c r="W353" s="111" t="s">
        <v>4970</v>
      </c>
      <c r="X353" s="18"/>
      <c r="Y353" s="18"/>
      <c r="Z353" s="18"/>
      <c r="AA353" s="111"/>
      <c r="AB353" s="15"/>
      <c r="AC353" s="17"/>
      <c r="AD353" s="18"/>
      <c r="AE353" s="290"/>
      <c r="AF353" s="28" t="s">
        <v>0</v>
      </c>
    </row>
    <row r="354" spans="1:32" s="11" customFormat="1" ht="12.75" customHeight="1" x14ac:dyDescent="0.3">
      <c r="A354" s="104"/>
      <c r="B354" s="52" t="s">
        <v>409</v>
      </c>
      <c r="C354" s="781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1"/>
      <c r="AF354" s="28" t="s">
        <v>0</v>
      </c>
    </row>
    <row r="355" spans="1:32" s="11" customFormat="1" ht="12.75" customHeight="1" x14ac:dyDescent="0.3">
      <c r="A355" s="104"/>
      <c r="B355" s="52"/>
      <c r="C355" s="784" t="s">
        <v>1</v>
      </c>
      <c r="D355" s="25"/>
      <c r="E355" s="26"/>
      <c r="F355" s="26"/>
      <c r="G355" s="108"/>
      <c r="H355" s="25"/>
      <c r="I355" s="27"/>
      <c r="J355" s="28"/>
      <c r="K355" s="107"/>
      <c r="L355" s="25"/>
      <c r="M355" s="28"/>
      <c r="N355" s="28"/>
      <c r="O355" s="107"/>
      <c r="P355" s="25"/>
      <c r="Q355" s="27"/>
      <c r="R355" s="28"/>
      <c r="S355" s="107"/>
      <c r="T355" s="25"/>
      <c r="U355" s="28"/>
      <c r="V355" s="28"/>
      <c r="W355" s="107"/>
      <c r="X355" s="25"/>
      <c r="Y355" s="28"/>
      <c r="Z355" s="28"/>
      <c r="AA355" s="107"/>
      <c r="AB355" s="25"/>
      <c r="AC355" s="27"/>
      <c r="AD355" s="28"/>
      <c r="AE355" s="292"/>
      <c r="AF355" s="28" t="s">
        <v>1</v>
      </c>
    </row>
    <row r="356" spans="1:32" s="11" customFormat="1" ht="12.75" customHeight="1" x14ac:dyDescent="0.3">
      <c r="A356" s="104"/>
      <c r="B356" s="52"/>
      <c r="C356" s="784"/>
      <c r="D356" s="40"/>
      <c r="E356" s="41"/>
      <c r="F356" s="42"/>
      <c r="G356" s="105"/>
      <c r="H356" s="40"/>
      <c r="I356" s="42"/>
      <c r="J356" s="42"/>
      <c r="K356" s="105"/>
      <c r="L356" s="40"/>
      <c r="M356" s="42"/>
      <c r="N356" s="42"/>
      <c r="O356" s="105"/>
      <c r="P356" s="40"/>
      <c r="Q356" s="41"/>
      <c r="R356" s="42"/>
      <c r="S356" s="105"/>
      <c r="T356" s="40"/>
      <c r="U356" s="42"/>
      <c r="V356" s="42"/>
      <c r="W356" s="105"/>
      <c r="X356" s="40"/>
      <c r="Y356" s="43"/>
      <c r="Z356" s="43"/>
      <c r="AA356" s="106"/>
      <c r="AB356" s="40"/>
      <c r="AC356" s="41"/>
      <c r="AD356" s="42"/>
      <c r="AE356" s="293"/>
      <c r="AF356" s="28" t="s">
        <v>542</v>
      </c>
    </row>
    <row r="357" spans="1:32" s="11" customFormat="1" ht="12.75" customHeight="1" x14ac:dyDescent="0.3">
      <c r="A357" s="102">
        <v>27</v>
      </c>
      <c r="B357" s="51" t="s">
        <v>4984</v>
      </c>
      <c r="C357" s="780" t="s">
        <v>0</v>
      </c>
      <c r="D357" s="15"/>
      <c r="E357" s="16"/>
      <c r="F357" s="16"/>
      <c r="G357" s="112"/>
      <c r="H357" s="15" t="s">
        <v>3214</v>
      </c>
      <c r="I357" s="17">
        <v>4</v>
      </c>
      <c r="J357" s="18"/>
      <c r="K357" s="111" t="s">
        <v>4970</v>
      </c>
      <c r="L357" s="18"/>
      <c r="M357" s="18"/>
      <c r="N357" s="18"/>
      <c r="O357" s="111"/>
      <c r="P357" s="15" t="s">
        <v>3214</v>
      </c>
      <c r="Q357" s="17">
        <v>4</v>
      </c>
      <c r="R357" s="18"/>
      <c r="S357" s="111" t="s">
        <v>4970</v>
      </c>
      <c r="T357" s="15" t="s">
        <v>3214</v>
      </c>
      <c r="U357" s="18">
        <v>4</v>
      </c>
      <c r="V357" s="18"/>
      <c r="W357" s="111" t="s">
        <v>4970</v>
      </c>
      <c r="X357" s="15"/>
      <c r="Y357" s="18"/>
      <c r="Z357" s="18"/>
      <c r="AA357" s="111"/>
      <c r="AB357" s="15"/>
      <c r="AC357" s="17"/>
      <c r="AD357" s="18"/>
      <c r="AE357" s="290"/>
      <c r="AF357" s="28" t="s">
        <v>0</v>
      </c>
    </row>
    <row r="358" spans="1:32" s="11" customFormat="1" ht="12.75" customHeight="1" x14ac:dyDescent="0.3">
      <c r="A358" s="104"/>
      <c r="B358" s="52" t="s">
        <v>409</v>
      </c>
      <c r="C358" s="781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4"/>
      <c r="S358" s="109"/>
      <c r="T358" s="20"/>
      <c r="U358" s="24"/>
      <c r="V358" s="22"/>
      <c r="W358" s="109"/>
      <c r="X358" s="20"/>
      <c r="Y358" s="24"/>
      <c r="Z358" s="24"/>
      <c r="AA358" s="109"/>
      <c r="AB358" s="20"/>
      <c r="AC358" s="22"/>
      <c r="AD358" s="22"/>
      <c r="AE358" s="291"/>
      <c r="AF358" s="28" t="s">
        <v>0</v>
      </c>
    </row>
    <row r="359" spans="1:32" s="11" customFormat="1" ht="12.75" customHeight="1" x14ac:dyDescent="0.3">
      <c r="A359" s="104"/>
      <c r="B359" s="52"/>
      <c r="C359" s="784" t="s">
        <v>1</v>
      </c>
      <c r="D359" s="25"/>
      <c r="E359" s="26"/>
      <c r="F359" s="26"/>
      <c r="G359" s="108"/>
      <c r="H359" s="25"/>
      <c r="I359" s="27"/>
      <c r="J359" s="28"/>
      <c r="K359" s="107"/>
      <c r="L359" s="25"/>
      <c r="M359" s="28"/>
      <c r="N359" s="28"/>
      <c r="O359" s="107"/>
      <c r="P359" s="30"/>
      <c r="Q359" s="31"/>
      <c r="R359" s="28"/>
      <c r="S359" s="107"/>
      <c r="T359" s="25"/>
      <c r="U359" s="28"/>
      <c r="V359" s="28"/>
      <c r="W359" s="107"/>
      <c r="X359" s="25"/>
      <c r="Y359" s="28"/>
      <c r="Z359" s="28"/>
      <c r="AA359" s="107"/>
      <c r="AB359" s="25"/>
      <c r="AC359" s="27"/>
      <c r="AD359" s="28"/>
      <c r="AE359" s="292"/>
      <c r="AF359" s="28" t="s">
        <v>1</v>
      </c>
    </row>
    <row r="360" spans="1:32" s="11" customFormat="1" ht="12.75" customHeight="1" x14ac:dyDescent="0.3">
      <c r="A360" s="104"/>
      <c r="B360" s="52"/>
      <c r="C360" s="784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30"/>
      <c r="Q360" s="31"/>
      <c r="R360" s="32"/>
      <c r="S360" s="107"/>
      <c r="T360" s="25"/>
      <c r="U360" s="27"/>
      <c r="V360" s="27"/>
      <c r="W360" s="107"/>
      <c r="X360" s="25"/>
      <c r="Y360" s="33"/>
      <c r="Z360" s="33"/>
      <c r="AA360" s="113"/>
      <c r="AB360" s="25"/>
      <c r="AC360" s="27"/>
      <c r="AD360" s="28"/>
      <c r="AE360" s="292"/>
      <c r="AF360" s="28" t="s">
        <v>542</v>
      </c>
    </row>
    <row r="361" spans="1:32" s="11" customFormat="1" ht="12.75" customHeight="1" x14ac:dyDescent="0.3">
      <c r="A361" s="102">
        <v>28</v>
      </c>
      <c r="B361" s="51" t="s">
        <v>4985</v>
      </c>
      <c r="C361" s="780" t="s">
        <v>0</v>
      </c>
      <c r="D361" s="15"/>
      <c r="E361" s="16"/>
      <c r="F361" s="16"/>
      <c r="G361" s="112"/>
      <c r="H361" s="15"/>
      <c r="I361" s="17"/>
      <c r="J361" s="18"/>
      <c r="K361" s="111"/>
      <c r="L361" s="18"/>
      <c r="M361" s="18"/>
      <c r="N361" s="18"/>
      <c r="O361" s="111"/>
      <c r="P361" s="15"/>
      <c r="Q361" s="17"/>
      <c r="R361" s="18"/>
      <c r="S361" s="111"/>
      <c r="T361" s="15"/>
      <c r="U361" s="17"/>
      <c r="V361" s="18"/>
      <c r="W361" s="111"/>
      <c r="X361" s="15"/>
      <c r="Y361" s="18"/>
      <c r="Z361" s="18"/>
      <c r="AA361" s="111"/>
      <c r="AB361" s="15"/>
      <c r="AC361" s="17"/>
      <c r="AD361" s="18"/>
      <c r="AE361" s="290"/>
      <c r="AF361" s="28" t="s">
        <v>0</v>
      </c>
    </row>
    <row r="362" spans="1:32" s="11" customFormat="1" ht="12.75" customHeight="1" x14ac:dyDescent="0.3">
      <c r="A362" s="104"/>
      <c r="B362" s="52" t="s">
        <v>409</v>
      </c>
      <c r="C362" s="781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4"/>
      <c r="R362" s="24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1"/>
      <c r="AF362" s="28" t="s">
        <v>0</v>
      </c>
    </row>
    <row r="363" spans="1:32" s="11" customFormat="1" ht="12.75" customHeight="1" x14ac:dyDescent="0.3">
      <c r="A363" s="104"/>
      <c r="B363" s="52"/>
      <c r="C363" s="784" t="s">
        <v>1</v>
      </c>
      <c r="D363" s="25" t="s">
        <v>3214</v>
      </c>
      <c r="E363" s="26">
        <v>4</v>
      </c>
      <c r="F363" s="26"/>
      <c r="G363" s="108" t="s">
        <v>4973</v>
      </c>
      <c r="H363" s="25"/>
      <c r="I363" s="27"/>
      <c r="J363" s="28"/>
      <c r="K363" s="107"/>
      <c r="L363" s="25" t="s">
        <v>3214</v>
      </c>
      <c r="M363" s="28">
        <v>4</v>
      </c>
      <c r="N363" s="28"/>
      <c r="O363" s="107" t="s">
        <v>4973</v>
      </c>
      <c r="P363" s="30"/>
      <c r="Q363" s="31"/>
      <c r="R363" s="28"/>
      <c r="S363" s="107"/>
      <c r="T363" s="25" t="s">
        <v>3214</v>
      </c>
      <c r="U363" s="28">
        <v>4</v>
      </c>
      <c r="V363" s="28"/>
      <c r="W363" s="107" t="s">
        <v>4973</v>
      </c>
      <c r="X363" s="25"/>
      <c r="Y363" s="28"/>
      <c r="Z363" s="28"/>
      <c r="AA363" s="107"/>
      <c r="AB363" s="25"/>
      <c r="AC363" s="27"/>
      <c r="AD363" s="28"/>
      <c r="AE363" s="292"/>
      <c r="AF363" s="28" t="s">
        <v>1</v>
      </c>
    </row>
    <row r="364" spans="1:32" s="11" customFormat="1" ht="12.75" customHeight="1" x14ac:dyDescent="0.3">
      <c r="A364" s="104"/>
      <c r="B364" s="52"/>
      <c r="C364" s="784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30"/>
      <c r="Q364" s="31"/>
      <c r="R364" s="32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27"/>
      <c r="AD364" s="28"/>
      <c r="AE364" s="292"/>
      <c r="AF364" s="28" t="s">
        <v>542</v>
      </c>
    </row>
    <row r="365" spans="1:32" s="11" customFormat="1" ht="12.75" customHeight="1" x14ac:dyDescent="0.3">
      <c r="A365" s="102">
        <v>29</v>
      </c>
      <c r="B365" s="51" t="s">
        <v>4986</v>
      </c>
      <c r="C365" s="780" t="s">
        <v>0</v>
      </c>
      <c r="D365" s="15"/>
      <c r="E365" s="16"/>
      <c r="F365" s="16"/>
      <c r="G365" s="112"/>
      <c r="H365" s="15"/>
      <c r="I365" s="17"/>
      <c r="J365" s="18"/>
      <c r="K365" s="111"/>
      <c r="L365" s="15"/>
      <c r="M365" s="18"/>
      <c r="N365" s="18"/>
      <c r="O365" s="111"/>
      <c r="P365" s="34"/>
      <c r="Q365" s="35"/>
      <c r="R365" s="36"/>
      <c r="S365" s="111"/>
      <c r="T365" s="15"/>
      <c r="U365" s="18"/>
      <c r="V365" s="18"/>
      <c r="W365" s="111"/>
      <c r="X365" s="18"/>
      <c r="Y365" s="18"/>
      <c r="Z365" s="18"/>
      <c r="AA365" s="111"/>
      <c r="AB365" s="15"/>
      <c r="AC365" s="17"/>
      <c r="AD365" s="18"/>
      <c r="AE365" s="290"/>
      <c r="AF365" s="28" t="s">
        <v>0</v>
      </c>
    </row>
    <row r="366" spans="1:32" s="11" customFormat="1" ht="12.75" customHeight="1" x14ac:dyDescent="0.3">
      <c r="A366" s="104"/>
      <c r="B366" s="52" t="s">
        <v>409</v>
      </c>
      <c r="C366" s="781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1"/>
      <c r="AF366" s="28" t="s">
        <v>0</v>
      </c>
    </row>
    <row r="367" spans="1:32" s="11" customFormat="1" ht="12.75" customHeight="1" x14ac:dyDescent="0.3">
      <c r="A367" s="104"/>
      <c r="B367" s="52"/>
      <c r="C367" s="784" t="s">
        <v>1</v>
      </c>
      <c r="D367" s="25"/>
      <c r="E367" s="26"/>
      <c r="F367" s="26"/>
      <c r="G367" s="108"/>
      <c r="H367" s="25" t="s">
        <v>3214</v>
      </c>
      <c r="I367" s="27">
        <v>4</v>
      </c>
      <c r="J367" s="28"/>
      <c r="K367" s="107" t="s">
        <v>4973</v>
      </c>
      <c r="L367" s="25"/>
      <c r="M367" s="28"/>
      <c r="N367" s="28"/>
      <c r="O367" s="107"/>
      <c r="P367" s="25" t="s">
        <v>3214</v>
      </c>
      <c r="Q367" s="27">
        <v>4</v>
      </c>
      <c r="R367" s="28"/>
      <c r="S367" s="107" t="s">
        <v>4973</v>
      </c>
      <c r="T367" s="25"/>
      <c r="U367" s="28"/>
      <c r="V367" s="28"/>
      <c r="W367" s="107"/>
      <c r="X367" s="25" t="s">
        <v>3214</v>
      </c>
      <c r="Y367" s="28">
        <v>4</v>
      </c>
      <c r="Z367" s="28"/>
      <c r="AA367" s="107" t="s">
        <v>4973</v>
      </c>
      <c r="AB367" s="25"/>
      <c r="AC367" s="27"/>
      <c r="AD367" s="28"/>
      <c r="AE367" s="292"/>
      <c r="AF367" s="28" t="s">
        <v>1</v>
      </c>
    </row>
    <row r="368" spans="1:32" s="11" customFormat="1" ht="12.75" customHeight="1" x14ac:dyDescent="0.3">
      <c r="A368" s="104"/>
      <c r="B368" s="52"/>
      <c r="C368" s="784"/>
      <c r="D368" s="25"/>
      <c r="E368" s="26"/>
      <c r="F368" s="26"/>
      <c r="G368" s="108"/>
      <c r="H368" s="25"/>
      <c r="I368" s="28"/>
      <c r="J368" s="28"/>
      <c r="K368" s="107"/>
      <c r="L368" s="25"/>
      <c r="M368" s="28"/>
      <c r="N368" s="28"/>
      <c r="O368" s="107"/>
      <c r="P368" s="25"/>
      <c r="Q368" s="27"/>
      <c r="R368" s="28"/>
      <c r="S368" s="107"/>
      <c r="T368" s="25"/>
      <c r="U368" s="28"/>
      <c r="V368" s="28"/>
      <c r="W368" s="107"/>
      <c r="X368" s="25"/>
      <c r="Y368" s="33"/>
      <c r="Z368" s="33"/>
      <c r="AA368" s="113"/>
      <c r="AB368" s="25"/>
      <c r="AC368" s="27"/>
      <c r="AD368" s="28"/>
      <c r="AE368" s="292"/>
      <c r="AF368" s="28" t="s">
        <v>542</v>
      </c>
    </row>
    <row r="369" spans="1:32" s="11" customFormat="1" ht="12.75" customHeight="1" x14ac:dyDescent="0.3">
      <c r="A369" s="102">
        <v>30</v>
      </c>
      <c r="B369" s="51" t="s">
        <v>5012</v>
      </c>
      <c r="C369" s="780" t="s">
        <v>0</v>
      </c>
      <c r="D369" s="15"/>
      <c r="E369" s="16"/>
      <c r="F369" s="16"/>
      <c r="G369" s="112"/>
      <c r="H369" s="15"/>
      <c r="I369" s="17"/>
      <c r="J369" s="18"/>
      <c r="K369" s="111"/>
      <c r="L369" s="18"/>
      <c r="M369" s="18"/>
      <c r="N369" s="18"/>
      <c r="O369" s="111"/>
      <c r="P369" s="18"/>
      <c r="Q369" s="18"/>
      <c r="R369" s="18"/>
      <c r="S369" s="111"/>
      <c r="T369" s="15"/>
      <c r="U369" s="18"/>
      <c r="V369" s="18"/>
      <c r="W369" s="111"/>
      <c r="X369" s="15"/>
      <c r="Y369" s="18"/>
      <c r="Z369" s="18"/>
      <c r="AA369" s="111"/>
      <c r="AB369" s="15"/>
      <c r="AC369" s="18"/>
      <c r="AD369" s="18"/>
      <c r="AE369" s="290"/>
      <c r="AF369" s="28" t="s">
        <v>0</v>
      </c>
    </row>
    <row r="370" spans="1:32" s="11" customFormat="1" ht="12.75" customHeight="1" x14ac:dyDescent="0.3">
      <c r="A370" s="104"/>
      <c r="B370" s="52" t="s">
        <v>409</v>
      </c>
      <c r="C370" s="781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20"/>
      <c r="Q370" s="24"/>
      <c r="R370" s="22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1"/>
      <c r="AF370" s="28" t="s">
        <v>0</v>
      </c>
    </row>
    <row r="371" spans="1:32" s="11" customFormat="1" ht="12.75" customHeight="1" x14ac:dyDescent="0.3">
      <c r="A371" s="104"/>
      <c r="B371" s="52"/>
      <c r="C371" s="784" t="s">
        <v>1</v>
      </c>
      <c r="D371" s="25" t="s">
        <v>3224</v>
      </c>
      <c r="E371" s="26">
        <v>4</v>
      </c>
      <c r="F371" s="26"/>
      <c r="G371" s="108" t="s">
        <v>808</v>
      </c>
      <c r="H371" s="25" t="s">
        <v>3224</v>
      </c>
      <c r="I371" s="27">
        <v>4</v>
      </c>
      <c r="J371" s="28"/>
      <c r="K371" s="107" t="s">
        <v>808</v>
      </c>
      <c r="L371" s="25" t="s">
        <v>3224</v>
      </c>
      <c r="M371" s="28">
        <v>4</v>
      </c>
      <c r="N371" s="28"/>
      <c r="O371" s="107" t="s">
        <v>808</v>
      </c>
      <c r="P371" s="25"/>
      <c r="Q371" s="28"/>
      <c r="R371" s="28"/>
      <c r="S371" s="107"/>
      <c r="T371" s="25"/>
      <c r="U371" s="28"/>
      <c r="V371" s="28"/>
      <c r="W371" s="107"/>
      <c r="X371" s="25"/>
      <c r="Y371" s="28"/>
      <c r="Z371" s="28"/>
      <c r="AA371" s="107"/>
      <c r="AB371" s="25"/>
      <c r="AC371" s="27"/>
      <c r="AD371" s="28"/>
      <c r="AE371" s="292"/>
      <c r="AF371" s="28" t="s">
        <v>1</v>
      </c>
    </row>
    <row r="372" spans="1:32" s="11" customFormat="1" ht="12.75" customHeight="1" x14ac:dyDescent="0.3">
      <c r="A372" s="104"/>
      <c r="B372" s="54"/>
      <c r="C372" s="785"/>
      <c r="D372" s="25"/>
      <c r="E372" s="26"/>
      <c r="F372" s="26"/>
      <c r="G372" s="108"/>
      <c r="H372" s="25"/>
      <c r="I372" s="28"/>
      <c r="J372" s="28"/>
      <c r="K372" s="107"/>
      <c r="L372" s="25" t="s">
        <v>5058</v>
      </c>
      <c r="M372" s="28"/>
      <c r="N372" s="28"/>
      <c r="O372" s="107"/>
      <c r="P372" s="25"/>
      <c r="Q372" s="28"/>
      <c r="R372" s="28"/>
      <c r="S372" s="107"/>
      <c r="T372" s="25"/>
      <c r="U372" s="28"/>
      <c r="V372" s="28"/>
      <c r="W372" s="107"/>
      <c r="X372" s="25"/>
      <c r="Y372" s="33"/>
      <c r="Z372" s="33"/>
      <c r="AA372" s="113"/>
      <c r="AB372" s="25"/>
      <c r="AC372" s="33"/>
      <c r="AD372" s="33"/>
      <c r="AE372" s="294"/>
      <c r="AF372" s="28" t="s">
        <v>542</v>
      </c>
    </row>
    <row r="373" spans="1:32" s="11" customFormat="1" ht="12.75" customHeight="1" x14ac:dyDescent="0.3">
      <c r="A373" s="102">
        <v>31</v>
      </c>
      <c r="B373" s="51" t="s">
        <v>5013</v>
      </c>
      <c r="C373" s="780" t="s">
        <v>0</v>
      </c>
      <c r="D373" s="15"/>
      <c r="E373" s="16"/>
      <c r="F373" s="16"/>
      <c r="G373" s="112"/>
      <c r="H373" s="15"/>
      <c r="I373" s="17"/>
      <c r="J373" s="18"/>
      <c r="K373" s="111"/>
      <c r="L373" s="15"/>
      <c r="M373" s="18"/>
      <c r="N373" s="18"/>
      <c r="O373" s="111"/>
      <c r="P373" s="15"/>
      <c r="Q373" s="18"/>
      <c r="R373" s="18"/>
      <c r="S373" s="111"/>
      <c r="T373" s="18"/>
      <c r="U373" s="18"/>
      <c r="V373" s="18"/>
      <c r="W373" s="111"/>
      <c r="X373" s="15"/>
      <c r="Y373" s="18"/>
      <c r="Z373" s="18"/>
      <c r="AA373" s="111"/>
      <c r="AB373" s="15"/>
      <c r="AC373" s="18"/>
      <c r="AD373" s="18"/>
      <c r="AE373" s="290"/>
      <c r="AF373" s="28" t="s">
        <v>0</v>
      </c>
    </row>
    <row r="374" spans="1:32" s="11" customFormat="1" ht="12.75" customHeight="1" x14ac:dyDescent="0.3">
      <c r="A374" s="104"/>
      <c r="B374" s="52" t="s">
        <v>409</v>
      </c>
      <c r="C374" s="781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2"/>
      <c r="R374" s="22"/>
      <c r="S374" s="109"/>
      <c r="T374" s="20"/>
      <c r="U374" s="22"/>
      <c r="V374" s="22"/>
      <c r="W374" s="109"/>
      <c r="X374" s="20"/>
      <c r="Y374" s="24"/>
      <c r="Z374" s="24"/>
      <c r="AA374" s="109"/>
      <c r="AB374" s="20"/>
      <c r="AC374" s="22"/>
      <c r="AD374" s="22"/>
      <c r="AE374" s="291"/>
      <c r="AF374" s="28" t="s">
        <v>0</v>
      </c>
    </row>
    <row r="375" spans="1:32" s="11" customFormat="1" ht="12.75" customHeight="1" x14ac:dyDescent="0.3">
      <c r="A375" s="104"/>
      <c r="B375" s="52"/>
      <c r="C375" s="784" t="s">
        <v>1</v>
      </c>
      <c r="D375" s="25" t="s">
        <v>3224</v>
      </c>
      <c r="E375" s="26">
        <v>4</v>
      </c>
      <c r="F375" s="26"/>
      <c r="G375" s="108" t="s">
        <v>808</v>
      </c>
      <c r="H375" s="25" t="s">
        <v>3224</v>
      </c>
      <c r="I375" s="27">
        <v>4</v>
      </c>
      <c r="J375" s="28"/>
      <c r="K375" s="107" t="s">
        <v>808</v>
      </c>
      <c r="L375" s="28" t="s">
        <v>3224</v>
      </c>
      <c r="M375" s="28">
        <v>4</v>
      </c>
      <c r="N375" s="28"/>
      <c r="O375" s="107" t="s">
        <v>808</v>
      </c>
      <c r="P375" s="25"/>
      <c r="Q375" s="27"/>
      <c r="R375" s="28"/>
      <c r="S375" s="107"/>
      <c r="T375" s="25"/>
      <c r="U375" s="28"/>
      <c r="V375" s="28"/>
      <c r="W375" s="107"/>
      <c r="X375" s="25"/>
      <c r="Y375" s="28"/>
      <c r="Z375" s="28"/>
      <c r="AA375" s="107"/>
      <c r="AB375" s="25"/>
      <c r="AC375" s="27"/>
      <c r="AD375" s="28"/>
      <c r="AE375" s="292"/>
      <c r="AF375" s="28" t="s">
        <v>1</v>
      </c>
    </row>
    <row r="376" spans="1:32" s="11" customFormat="1" ht="12.75" customHeight="1" x14ac:dyDescent="0.3">
      <c r="A376" s="104"/>
      <c r="B376" s="54"/>
      <c r="C376" s="785"/>
      <c r="D376" s="25"/>
      <c r="E376" s="26"/>
      <c r="F376" s="26"/>
      <c r="G376" s="108"/>
      <c r="H376" s="25"/>
      <c r="I376" s="28"/>
      <c r="J376" s="28"/>
      <c r="K376" s="107"/>
      <c r="L376" s="25" t="s">
        <v>5058</v>
      </c>
      <c r="M376" s="28"/>
      <c r="N376" s="28"/>
      <c r="O376" s="107"/>
      <c r="P376" s="25"/>
      <c r="Q376" s="27"/>
      <c r="R376" s="27"/>
      <c r="S376" s="107"/>
      <c r="T376" s="25"/>
      <c r="U376" s="28"/>
      <c r="V376" s="28"/>
      <c r="W376" s="107"/>
      <c r="X376" s="25"/>
      <c r="Y376" s="33"/>
      <c r="Z376" s="33"/>
      <c r="AA376" s="113"/>
      <c r="AB376" s="25"/>
      <c r="AC376" s="33"/>
      <c r="AD376" s="33"/>
      <c r="AE376" s="294"/>
      <c r="AF376" s="28" t="s">
        <v>542</v>
      </c>
    </row>
    <row r="377" spans="1:32" s="11" customFormat="1" ht="12.75" customHeight="1" x14ac:dyDescent="0.3">
      <c r="A377" s="102">
        <v>32</v>
      </c>
      <c r="B377" s="51" t="s">
        <v>4907</v>
      </c>
      <c r="C377" s="780" t="s">
        <v>0</v>
      </c>
      <c r="D377" s="15" t="s">
        <v>4978</v>
      </c>
      <c r="E377" s="16"/>
      <c r="F377" s="16"/>
      <c r="G377" s="112"/>
      <c r="H377" s="15"/>
      <c r="I377" s="17"/>
      <c r="J377" s="18"/>
      <c r="K377" s="111"/>
      <c r="L377" s="18"/>
      <c r="M377" s="18"/>
      <c r="N377" s="18"/>
      <c r="O377" s="111"/>
      <c r="P377" s="15"/>
      <c r="Q377" s="17"/>
      <c r="R377" s="18"/>
      <c r="S377" s="111"/>
      <c r="T377" s="15"/>
      <c r="U377" s="18"/>
      <c r="V377" s="18"/>
      <c r="W377" s="111"/>
      <c r="X377" s="15"/>
      <c r="Y377" s="18"/>
      <c r="Z377" s="18"/>
      <c r="AA377" s="111"/>
      <c r="AB377" s="15"/>
      <c r="AC377" s="17"/>
      <c r="AD377" s="18"/>
      <c r="AE377" s="290"/>
      <c r="AF377" s="28" t="s">
        <v>0</v>
      </c>
    </row>
    <row r="378" spans="1:32" s="11" customFormat="1" ht="12.75" customHeight="1" x14ac:dyDescent="0.3">
      <c r="A378" s="104"/>
      <c r="B378" s="52" t="s">
        <v>409</v>
      </c>
      <c r="C378" s="781"/>
      <c r="D378" s="20"/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20"/>
      <c r="Q378" s="24"/>
      <c r="R378" s="24"/>
      <c r="S378" s="109"/>
      <c r="T378" s="20"/>
      <c r="U378" s="24"/>
      <c r="V378" s="22"/>
      <c r="W378" s="109"/>
      <c r="X378" s="20"/>
      <c r="Y378" s="24"/>
      <c r="Z378" s="24"/>
      <c r="AA378" s="109"/>
      <c r="AB378" s="20"/>
      <c r="AC378" s="22"/>
      <c r="AD378" s="22"/>
      <c r="AE378" s="291"/>
      <c r="AF378" s="28" t="s">
        <v>0</v>
      </c>
    </row>
    <row r="379" spans="1:32" s="11" customFormat="1" ht="12.75" customHeight="1" x14ac:dyDescent="0.3">
      <c r="A379" s="104"/>
      <c r="B379" s="52"/>
      <c r="C379" s="784" t="s">
        <v>1</v>
      </c>
      <c r="D379" s="25" t="s">
        <v>3191</v>
      </c>
      <c r="E379" s="26">
        <v>5</v>
      </c>
      <c r="F379" s="26"/>
      <c r="G379" s="108" t="s">
        <v>2155</v>
      </c>
      <c r="H379" s="25"/>
      <c r="I379" s="27"/>
      <c r="J379" s="28"/>
      <c r="K379" s="107"/>
      <c r="L379" s="25"/>
      <c r="M379" s="28"/>
      <c r="N379" s="28"/>
      <c r="O379" s="107"/>
      <c r="P379" s="30" t="s">
        <v>3191</v>
      </c>
      <c r="Q379" s="31">
        <v>5</v>
      </c>
      <c r="R379" s="28"/>
      <c r="S379" s="107" t="s">
        <v>2155</v>
      </c>
      <c r="T379" s="25" t="s">
        <v>3191</v>
      </c>
      <c r="U379" s="28">
        <v>5</v>
      </c>
      <c r="V379" s="28"/>
      <c r="W379" s="107" t="s">
        <v>2155</v>
      </c>
      <c r="X379" s="25"/>
      <c r="Y379" s="28"/>
      <c r="Z379" s="28"/>
      <c r="AA379" s="107"/>
      <c r="AB379" s="25"/>
      <c r="AC379" s="27"/>
      <c r="AD379" s="28"/>
      <c r="AE379" s="292"/>
      <c r="AF379" s="28" t="s">
        <v>1</v>
      </c>
    </row>
    <row r="380" spans="1:32" s="11" customFormat="1" ht="12.75" customHeight="1" x14ac:dyDescent="0.3">
      <c r="A380" s="104"/>
      <c r="B380" s="52"/>
      <c r="C380" s="784"/>
      <c r="D380" s="25"/>
      <c r="E380" s="26"/>
      <c r="F380" s="26"/>
      <c r="G380" s="108"/>
      <c r="H380" s="25"/>
      <c r="I380" s="28"/>
      <c r="J380" s="28"/>
      <c r="K380" s="107"/>
      <c r="L380" s="25"/>
      <c r="M380" s="28"/>
      <c r="N380" s="28"/>
      <c r="O380" s="107"/>
      <c r="P380" s="30"/>
      <c r="Q380" s="31"/>
      <c r="R380" s="32"/>
      <c r="S380" s="107"/>
      <c r="T380" s="25"/>
      <c r="U380" s="27"/>
      <c r="V380" s="27"/>
      <c r="W380" s="107"/>
      <c r="X380" s="25"/>
      <c r="Y380" s="33"/>
      <c r="Z380" s="33"/>
      <c r="AA380" s="113"/>
      <c r="AB380" s="25"/>
      <c r="AC380" s="27"/>
      <c r="AD380" s="28"/>
      <c r="AE380" s="292"/>
      <c r="AF380" s="28" t="s">
        <v>542</v>
      </c>
    </row>
    <row r="381" spans="1:32" s="11" customFormat="1" ht="12.75" customHeight="1" x14ac:dyDescent="0.3">
      <c r="A381" s="102">
        <v>33</v>
      </c>
      <c r="B381" s="51" t="s">
        <v>5004</v>
      </c>
      <c r="C381" s="780" t="s">
        <v>0</v>
      </c>
      <c r="D381" s="15" t="s">
        <v>3214</v>
      </c>
      <c r="E381" s="16">
        <v>4</v>
      </c>
      <c r="F381" s="16"/>
      <c r="G381" s="112" t="s">
        <v>811</v>
      </c>
      <c r="H381" s="15" t="s">
        <v>3214</v>
      </c>
      <c r="I381" s="17">
        <v>4</v>
      </c>
      <c r="J381" s="18"/>
      <c r="K381" s="111" t="s">
        <v>811</v>
      </c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0"/>
      <c r="AF381" s="28" t="s">
        <v>0</v>
      </c>
    </row>
    <row r="382" spans="1:32" s="11" customFormat="1" ht="12.75" customHeight="1" x14ac:dyDescent="0.3">
      <c r="A382" s="104"/>
      <c r="B382" s="52" t="s">
        <v>409</v>
      </c>
      <c r="C382" s="781"/>
      <c r="D382" s="20"/>
      <c r="E382" s="21"/>
      <c r="F382" s="21"/>
      <c r="G382" s="110"/>
      <c r="H382" s="20" t="s">
        <v>5058</v>
      </c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1"/>
      <c r="AF382" s="28" t="s">
        <v>0</v>
      </c>
    </row>
    <row r="383" spans="1:32" s="11" customFormat="1" ht="12.75" customHeight="1" x14ac:dyDescent="0.3">
      <c r="A383" s="104"/>
      <c r="B383" s="52"/>
      <c r="C383" s="784" t="s">
        <v>1</v>
      </c>
      <c r="D383" s="25"/>
      <c r="E383" s="26"/>
      <c r="F383" s="26"/>
      <c r="G383" s="108"/>
      <c r="H383" s="25"/>
      <c r="I383" s="27"/>
      <c r="J383" s="28"/>
      <c r="K383" s="107"/>
      <c r="L383" s="25"/>
      <c r="M383" s="28"/>
      <c r="N383" s="28"/>
      <c r="O383" s="107"/>
      <c r="P383" s="25"/>
      <c r="Q383" s="27"/>
      <c r="R383" s="28"/>
      <c r="S383" s="107"/>
      <c r="T383" s="25"/>
      <c r="U383" s="28"/>
      <c r="V383" s="28"/>
      <c r="W383" s="107"/>
      <c r="X383" s="25"/>
      <c r="Y383" s="28"/>
      <c r="Z383" s="28"/>
      <c r="AA383" s="107"/>
      <c r="AB383" s="25"/>
      <c r="AC383" s="27"/>
      <c r="AD383" s="28"/>
      <c r="AE383" s="292"/>
      <c r="AF383" s="28" t="s">
        <v>1</v>
      </c>
    </row>
    <row r="384" spans="1:32" s="11" customFormat="1" ht="12.75" customHeight="1" x14ac:dyDescent="0.3">
      <c r="A384" s="104"/>
      <c r="B384" s="54"/>
      <c r="C384" s="785"/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3"/>
      <c r="AF384" s="28" t="s">
        <v>542</v>
      </c>
    </row>
    <row r="385" spans="1:32" s="11" customFormat="1" ht="12.75" customHeight="1" x14ac:dyDescent="0.3">
      <c r="A385" s="102">
        <v>34</v>
      </c>
      <c r="B385" s="51" t="s">
        <v>5005</v>
      </c>
      <c r="C385" s="780" t="s">
        <v>0</v>
      </c>
      <c r="D385" s="15" t="s">
        <v>3214</v>
      </c>
      <c r="E385" s="16">
        <v>4</v>
      </c>
      <c r="F385" s="16"/>
      <c r="G385" s="112" t="s">
        <v>811</v>
      </c>
      <c r="H385" s="15" t="s">
        <v>3214</v>
      </c>
      <c r="I385" s="17">
        <v>4</v>
      </c>
      <c r="J385" s="18"/>
      <c r="K385" s="111" t="s">
        <v>811</v>
      </c>
      <c r="L385" s="15"/>
      <c r="M385" s="18"/>
      <c r="N385" s="18"/>
      <c r="O385" s="111"/>
      <c r="P385" s="34"/>
      <c r="Q385" s="35"/>
      <c r="R385" s="36"/>
      <c r="S385" s="111"/>
      <c r="T385" s="15"/>
      <c r="U385" s="18"/>
      <c r="V385" s="18"/>
      <c r="W385" s="111"/>
      <c r="X385" s="18"/>
      <c r="Y385" s="18"/>
      <c r="Z385" s="18"/>
      <c r="AA385" s="111"/>
      <c r="AB385" s="15"/>
      <c r="AC385" s="17"/>
      <c r="AD385" s="18"/>
      <c r="AE385" s="290"/>
      <c r="AF385" s="28" t="s">
        <v>0</v>
      </c>
    </row>
    <row r="386" spans="1:32" s="11" customFormat="1" ht="12.75" customHeight="1" x14ac:dyDescent="0.3">
      <c r="A386" s="104"/>
      <c r="B386" s="52" t="s">
        <v>409</v>
      </c>
      <c r="C386" s="781"/>
      <c r="D386" s="20"/>
      <c r="E386" s="21"/>
      <c r="F386" s="21"/>
      <c r="G386" s="110"/>
      <c r="H386" s="20" t="s">
        <v>5058</v>
      </c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1"/>
      <c r="AF386" s="28" t="s">
        <v>0</v>
      </c>
    </row>
    <row r="387" spans="1:32" s="11" customFormat="1" ht="12.75" customHeight="1" x14ac:dyDescent="0.3">
      <c r="A387" s="104"/>
      <c r="B387" s="52"/>
      <c r="C387" s="784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2"/>
      <c r="AF387" s="28" t="s">
        <v>1</v>
      </c>
    </row>
    <row r="388" spans="1:32" s="11" customFormat="1" ht="12.75" customHeight="1" x14ac:dyDescent="0.3">
      <c r="A388" s="104"/>
      <c r="B388" s="54"/>
      <c r="C388" s="785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3"/>
      <c r="AF388" s="28" t="s">
        <v>542</v>
      </c>
    </row>
    <row r="389" spans="1:32" s="11" customFormat="1" ht="12.75" customHeight="1" x14ac:dyDescent="0.3">
      <c r="A389" s="102">
        <v>35</v>
      </c>
      <c r="B389" s="51" t="s">
        <v>4937</v>
      </c>
      <c r="C389" s="780" t="s">
        <v>0</v>
      </c>
      <c r="D389" s="15" t="s">
        <v>1256</v>
      </c>
      <c r="E389" s="16">
        <v>5</v>
      </c>
      <c r="F389" s="16"/>
      <c r="G389" s="112" t="s">
        <v>2200</v>
      </c>
      <c r="H389" s="15" t="s">
        <v>1256</v>
      </c>
      <c r="I389" s="17">
        <v>5</v>
      </c>
      <c r="J389" s="18"/>
      <c r="K389" s="111" t="s">
        <v>2200</v>
      </c>
      <c r="L389" s="15" t="s">
        <v>3221</v>
      </c>
      <c r="M389" s="18">
        <v>4</v>
      </c>
      <c r="N389" s="18"/>
      <c r="O389" s="111" t="s">
        <v>811</v>
      </c>
      <c r="P389" s="34" t="s">
        <v>3221</v>
      </c>
      <c r="Q389" s="35">
        <v>4</v>
      </c>
      <c r="R389" s="36"/>
      <c r="S389" s="111" t="s">
        <v>811</v>
      </c>
      <c r="T389" s="15"/>
      <c r="U389" s="18"/>
      <c r="V389" s="18"/>
      <c r="W389" s="111"/>
      <c r="X389" s="18"/>
      <c r="Y389" s="18"/>
      <c r="Z389" s="18"/>
      <c r="AA389" s="111"/>
      <c r="AB389" s="15"/>
      <c r="AC389" s="17"/>
      <c r="AD389" s="18"/>
      <c r="AE389" s="290"/>
      <c r="AF389" s="28" t="s">
        <v>0</v>
      </c>
    </row>
    <row r="390" spans="1:32" s="11" customFormat="1" ht="12.75" customHeight="1" x14ac:dyDescent="0.3">
      <c r="A390" s="104"/>
      <c r="B390" s="52" t="s">
        <v>409</v>
      </c>
      <c r="C390" s="781"/>
      <c r="D390" s="20"/>
      <c r="E390" s="21"/>
      <c r="F390" s="21"/>
      <c r="G390" s="110"/>
      <c r="H390" s="20" t="s">
        <v>1249</v>
      </c>
      <c r="I390" s="22"/>
      <c r="J390" s="22"/>
      <c r="K390" s="109"/>
      <c r="L390" s="20"/>
      <c r="M390" s="22"/>
      <c r="N390" s="22"/>
      <c r="O390" s="109"/>
      <c r="P390" s="37" t="s">
        <v>1249</v>
      </c>
      <c r="Q390" s="38"/>
      <c r="R390" s="39"/>
      <c r="S390" s="109"/>
      <c r="T390" s="20"/>
      <c r="U390" s="22"/>
      <c r="V390" s="22"/>
      <c r="W390" s="109"/>
      <c r="X390" s="20"/>
      <c r="Y390" s="24"/>
      <c r="Z390" s="24"/>
      <c r="AA390" s="109"/>
      <c r="AB390" s="20"/>
      <c r="AC390" s="22"/>
      <c r="AD390" s="22"/>
      <c r="AE390" s="291"/>
      <c r="AF390" s="28" t="s">
        <v>0</v>
      </c>
    </row>
    <row r="391" spans="1:32" s="11" customFormat="1" ht="12.75" customHeight="1" x14ac:dyDescent="0.3">
      <c r="A391" s="104"/>
      <c r="B391" s="52"/>
      <c r="C391" s="784" t="s">
        <v>1</v>
      </c>
      <c r="D391" s="25" t="s">
        <v>3221</v>
      </c>
      <c r="E391" s="26">
        <v>4</v>
      </c>
      <c r="F391" s="26"/>
      <c r="G391" s="108" t="s">
        <v>811</v>
      </c>
      <c r="H391" s="25" t="s">
        <v>3221</v>
      </c>
      <c r="I391" s="27">
        <v>4</v>
      </c>
      <c r="J391" s="28"/>
      <c r="K391" s="107" t="s">
        <v>811</v>
      </c>
      <c r="L391" s="25" t="s">
        <v>3221</v>
      </c>
      <c r="M391" s="28">
        <v>2</v>
      </c>
      <c r="N391" s="28"/>
      <c r="O391" s="107" t="s">
        <v>811</v>
      </c>
      <c r="P391" s="25"/>
      <c r="Q391" s="27"/>
      <c r="R391" s="28"/>
      <c r="S391" s="107"/>
      <c r="T391" s="25"/>
      <c r="U391" s="28"/>
      <c r="V391" s="28"/>
      <c r="W391" s="107"/>
      <c r="X391" s="25"/>
      <c r="Y391" s="28"/>
      <c r="Z391" s="28"/>
      <c r="AA391" s="107"/>
      <c r="AB391" s="25"/>
      <c r="AC391" s="27"/>
      <c r="AD391" s="28"/>
      <c r="AE391" s="292"/>
      <c r="AF391" s="28" t="s">
        <v>1</v>
      </c>
    </row>
    <row r="392" spans="1:32" s="11" customFormat="1" ht="12.75" customHeight="1" x14ac:dyDescent="0.3">
      <c r="A392" s="104"/>
      <c r="B392" s="52"/>
      <c r="C392" s="784"/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25"/>
      <c r="Q392" s="27"/>
      <c r="R392" s="28"/>
      <c r="S392" s="107"/>
      <c r="T392" s="25"/>
      <c r="U392" s="28"/>
      <c r="V392" s="28"/>
      <c r="W392" s="107"/>
      <c r="X392" s="25"/>
      <c r="Y392" s="33"/>
      <c r="Z392" s="33"/>
      <c r="AA392" s="113"/>
      <c r="AB392" s="25"/>
      <c r="AC392" s="27"/>
      <c r="AD392" s="28"/>
      <c r="AE392" s="292"/>
      <c r="AF392" s="28" t="s">
        <v>542</v>
      </c>
    </row>
    <row r="393" spans="1:32" s="11" customFormat="1" ht="12.75" customHeight="1" x14ac:dyDescent="0.3">
      <c r="A393" s="102">
        <v>36</v>
      </c>
      <c r="B393" s="51" t="s">
        <v>4938</v>
      </c>
      <c r="C393" s="780" t="s">
        <v>0</v>
      </c>
      <c r="D393" s="15" t="s">
        <v>3222</v>
      </c>
      <c r="E393" s="16">
        <v>4</v>
      </c>
      <c r="F393" s="16"/>
      <c r="G393" s="112" t="s">
        <v>815</v>
      </c>
      <c r="H393" s="15" t="s">
        <v>3222</v>
      </c>
      <c r="I393" s="17">
        <v>4</v>
      </c>
      <c r="J393" s="18"/>
      <c r="K393" s="111" t="s">
        <v>815</v>
      </c>
      <c r="L393" s="18" t="s">
        <v>3222</v>
      </c>
      <c r="M393" s="18">
        <v>4</v>
      </c>
      <c r="N393" s="18"/>
      <c r="O393" s="111" t="s">
        <v>815</v>
      </c>
      <c r="P393" s="18" t="s">
        <v>3222</v>
      </c>
      <c r="Q393" s="18">
        <v>4</v>
      </c>
      <c r="R393" s="18"/>
      <c r="S393" s="111" t="s">
        <v>815</v>
      </c>
      <c r="T393" s="15" t="s">
        <v>3222</v>
      </c>
      <c r="U393" s="18">
        <v>4</v>
      </c>
      <c r="V393" s="18"/>
      <c r="W393" s="111" t="s">
        <v>815</v>
      </c>
      <c r="X393" s="15"/>
      <c r="Y393" s="18"/>
      <c r="Z393" s="18"/>
      <c r="AA393" s="111"/>
      <c r="AB393" s="15"/>
      <c r="AC393" s="18"/>
      <c r="AD393" s="18"/>
      <c r="AE393" s="290"/>
      <c r="AF393" s="28" t="s">
        <v>0</v>
      </c>
    </row>
    <row r="394" spans="1:32" s="11" customFormat="1" ht="12.75" customHeight="1" x14ac:dyDescent="0.3">
      <c r="A394" s="104"/>
      <c r="B394" s="52" t="s">
        <v>409</v>
      </c>
      <c r="C394" s="781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20"/>
      <c r="Q394" s="24"/>
      <c r="R394" s="22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1"/>
      <c r="AF394" s="28" t="s">
        <v>0</v>
      </c>
    </row>
    <row r="395" spans="1:32" s="11" customFormat="1" ht="12.75" customHeight="1" x14ac:dyDescent="0.3">
      <c r="A395" s="104"/>
      <c r="B395" s="52"/>
      <c r="C395" s="784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8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2"/>
      <c r="AF395" s="28" t="s">
        <v>1</v>
      </c>
    </row>
    <row r="396" spans="1:32" s="11" customFormat="1" ht="12.75" customHeight="1" x14ac:dyDescent="0.3">
      <c r="A396" s="104"/>
      <c r="B396" s="52"/>
      <c r="C396" s="784"/>
      <c r="D396" s="25"/>
      <c r="E396" s="26"/>
      <c r="F396" s="26"/>
      <c r="G396" s="108"/>
      <c r="H396" s="25"/>
      <c r="I396" s="28"/>
      <c r="J396" s="28"/>
      <c r="K396" s="107"/>
      <c r="L396" s="25"/>
      <c r="M396" s="28"/>
      <c r="N396" s="28"/>
      <c r="O396" s="107"/>
      <c r="P396" s="25"/>
      <c r="Q396" s="28"/>
      <c r="R396" s="28"/>
      <c r="S396" s="107"/>
      <c r="T396" s="25"/>
      <c r="U396" s="28"/>
      <c r="V396" s="28"/>
      <c r="W396" s="107"/>
      <c r="X396" s="25"/>
      <c r="Y396" s="33"/>
      <c r="Z396" s="33"/>
      <c r="AA396" s="113"/>
      <c r="AB396" s="25"/>
      <c r="AC396" s="33"/>
      <c r="AD396" s="33"/>
      <c r="AE396" s="294"/>
      <c r="AF396" s="28" t="s">
        <v>542</v>
      </c>
    </row>
    <row r="397" spans="1:32" s="11" customFormat="1" ht="12.75" customHeight="1" x14ac:dyDescent="0.3">
      <c r="A397" s="102">
        <v>37</v>
      </c>
      <c r="B397" s="51" t="s">
        <v>5077</v>
      </c>
      <c r="C397" s="780" t="s">
        <v>0</v>
      </c>
      <c r="D397" s="15"/>
      <c r="E397" s="16"/>
      <c r="F397" s="16"/>
      <c r="G397" s="112"/>
      <c r="H397" s="15"/>
      <c r="I397" s="17"/>
      <c r="J397" s="18"/>
      <c r="K397" s="111"/>
      <c r="L397" s="15"/>
      <c r="M397" s="18"/>
      <c r="N397" s="18"/>
      <c r="O397" s="111"/>
      <c r="P397" s="34"/>
      <c r="Q397" s="35"/>
      <c r="R397" s="36"/>
      <c r="S397" s="111"/>
      <c r="T397" s="15"/>
      <c r="U397" s="18"/>
      <c r="V397" s="18"/>
      <c r="W397" s="111"/>
      <c r="X397" s="18" t="s">
        <v>2148</v>
      </c>
      <c r="Y397" s="18">
        <v>5</v>
      </c>
      <c r="Z397" s="18"/>
      <c r="AA397" s="111" t="s">
        <v>4687</v>
      </c>
      <c r="AB397" s="15"/>
      <c r="AC397" s="17"/>
      <c r="AD397" s="18"/>
      <c r="AE397" s="290"/>
      <c r="AF397" s="28" t="s">
        <v>0</v>
      </c>
    </row>
    <row r="398" spans="1:32" s="11" customFormat="1" ht="12.75" customHeight="1" x14ac:dyDescent="0.3">
      <c r="A398" s="104"/>
      <c r="B398" s="52" t="s">
        <v>409</v>
      </c>
      <c r="C398" s="781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1"/>
      <c r="AF398" s="28" t="s">
        <v>0</v>
      </c>
    </row>
    <row r="399" spans="1:32" s="11" customFormat="1" ht="12.75" customHeight="1" x14ac:dyDescent="0.3">
      <c r="A399" s="104"/>
      <c r="B399" s="52"/>
      <c r="C399" s="784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 t="s">
        <v>2148</v>
      </c>
      <c r="Y399" s="28">
        <v>5</v>
      </c>
      <c r="Z399" s="28"/>
      <c r="AA399" s="107" t="s">
        <v>4687</v>
      </c>
      <c r="AB399" s="25"/>
      <c r="AC399" s="27"/>
      <c r="AD399" s="28"/>
      <c r="AE399" s="292"/>
      <c r="AF399" s="28" t="s">
        <v>1</v>
      </c>
    </row>
    <row r="400" spans="1:32" s="11" customFormat="1" ht="12.75" customHeight="1" x14ac:dyDescent="0.3">
      <c r="A400" s="104"/>
      <c r="B400" s="52"/>
      <c r="C400" s="784"/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3"/>
      <c r="AF400" s="28" t="s">
        <v>542</v>
      </c>
    </row>
    <row r="401" spans="1:32" s="11" customFormat="1" ht="12.75" customHeight="1" x14ac:dyDescent="0.3">
      <c r="A401" s="102">
        <v>38</v>
      </c>
      <c r="B401" s="51" t="s">
        <v>5045</v>
      </c>
      <c r="C401" s="780" t="s">
        <v>0</v>
      </c>
      <c r="D401" s="15"/>
      <c r="E401" s="16"/>
      <c r="F401" s="16"/>
      <c r="G401" s="112"/>
      <c r="H401" s="15"/>
      <c r="I401" s="17"/>
      <c r="J401" s="18"/>
      <c r="K401" s="111"/>
      <c r="L401" s="15"/>
      <c r="M401" s="18"/>
      <c r="N401" s="18"/>
      <c r="O401" s="111"/>
      <c r="P401" s="34"/>
      <c r="Q401" s="35"/>
      <c r="R401" s="36"/>
      <c r="S401" s="111"/>
      <c r="T401" s="15"/>
      <c r="U401" s="18"/>
      <c r="V401" s="18"/>
      <c r="W401" s="111"/>
      <c r="X401" s="18" t="s">
        <v>2148</v>
      </c>
      <c r="Y401" s="18">
        <v>5</v>
      </c>
      <c r="Z401" s="18"/>
      <c r="AA401" s="111" t="s">
        <v>4687</v>
      </c>
      <c r="AB401" s="15"/>
      <c r="AC401" s="17"/>
      <c r="AD401" s="18"/>
      <c r="AE401" s="290"/>
      <c r="AF401" s="28" t="s">
        <v>0</v>
      </c>
    </row>
    <row r="402" spans="1:32" s="11" customFormat="1" ht="12.75" customHeight="1" x14ac:dyDescent="0.3">
      <c r="A402" s="104"/>
      <c r="B402" s="52" t="s">
        <v>409</v>
      </c>
      <c r="C402" s="781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37"/>
      <c r="Q402" s="38"/>
      <c r="R402" s="39"/>
      <c r="S402" s="109"/>
      <c r="T402" s="20"/>
      <c r="U402" s="22"/>
      <c r="V402" s="22"/>
      <c r="W402" s="109"/>
      <c r="X402" s="20"/>
      <c r="Y402" s="24"/>
      <c r="Z402" s="24"/>
      <c r="AA402" s="109"/>
      <c r="AB402" s="20"/>
      <c r="AC402" s="22"/>
      <c r="AD402" s="22"/>
      <c r="AE402" s="291"/>
      <c r="AF402" s="28" t="s">
        <v>0</v>
      </c>
    </row>
    <row r="403" spans="1:32" s="11" customFormat="1" ht="12.75" customHeight="1" x14ac:dyDescent="0.3">
      <c r="A403" s="104"/>
      <c r="B403" s="52"/>
      <c r="C403" s="784" t="s">
        <v>1</v>
      </c>
      <c r="D403" s="25"/>
      <c r="E403" s="26"/>
      <c r="F403" s="26"/>
      <c r="G403" s="108"/>
      <c r="H403" s="25"/>
      <c r="I403" s="27"/>
      <c r="J403" s="28"/>
      <c r="K403" s="107"/>
      <c r="L403" s="25"/>
      <c r="M403" s="28"/>
      <c r="N403" s="28"/>
      <c r="O403" s="107"/>
      <c r="P403" s="25"/>
      <c r="Q403" s="27"/>
      <c r="R403" s="28"/>
      <c r="S403" s="107"/>
      <c r="T403" s="25"/>
      <c r="U403" s="28"/>
      <c r="V403" s="28"/>
      <c r="W403" s="107"/>
      <c r="X403" s="25" t="s">
        <v>2148</v>
      </c>
      <c r="Y403" s="28">
        <v>5</v>
      </c>
      <c r="Z403" s="28"/>
      <c r="AA403" s="107" t="s">
        <v>4687</v>
      </c>
      <c r="AB403" s="25"/>
      <c r="AC403" s="27"/>
      <c r="AD403" s="28"/>
      <c r="AE403" s="292"/>
      <c r="AF403" s="28" t="s">
        <v>1</v>
      </c>
    </row>
    <row r="404" spans="1:32" s="11" customFormat="1" ht="12.75" customHeight="1" x14ac:dyDescent="0.3">
      <c r="A404" s="104"/>
      <c r="B404" s="52"/>
      <c r="C404" s="784"/>
      <c r="D404" s="40"/>
      <c r="E404" s="41"/>
      <c r="F404" s="42"/>
      <c r="G404" s="105"/>
      <c r="H404" s="40"/>
      <c r="I404" s="42"/>
      <c r="J404" s="42"/>
      <c r="K404" s="105"/>
      <c r="L404" s="40"/>
      <c r="M404" s="42"/>
      <c r="N404" s="42"/>
      <c r="O404" s="105"/>
      <c r="P404" s="40"/>
      <c r="Q404" s="41"/>
      <c r="R404" s="42"/>
      <c r="S404" s="105"/>
      <c r="T404" s="40"/>
      <c r="U404" s="42"/>
      <c r="V404" s="42"/>
      <c r="W404" s="105"/>
      <c r="X404" s="40"/>
      <c r="Y404" s="43"/>
      <c r="Z404" s="43"/>
      <c r="AA404" s="106"/>
      <c r="AB404" s="40"/>
      <c r="AC404" s="41"/>
      <c r="AD404" s="42"/>
      <c r="AE404" s="293"/>
      <c r="AF404" s="28" t="s">
        <v>542</v>
      </c>
    </row>
    <row r="405" spans="1:32" s="11" customFormat="1" ht="12.75" customHeight="1" x14ac:dyDescent="0.3">
      <c r="A405" s="102">
        <v>1</v>
      </c>
      <c r="B405" s="51" t="s">
        <v>3526</v>
      </c>
      <c r="C405" s="780" t="s">
        <v>0</v>
      </c>
      <c r="D405" s="15" t="s">
        <v>3565</v>
      </c>
      <c r="E405" s="16"/>
      <c r="F405" s="16"/>
      <c r="G405" s="112"/>
      <c r="H405" s="15" t="s">
        <v>3565</v>
      </c>
      <c r="I405" s="17"/>
      <c r="J405" s="18"/>
      <c r="K405" s="111"/>
      <c r="L405" s="15" t="s">
        <v>3565</v>
      </c>
      <c r="M405" s="18"/>
      <c r="N405" s="18"/>
      <c r="O405" s="111"/>
      <c r="P405" s="34" t="s">
        <v>3565</v>
      </c>
      <c r="Q405" s="35"/>
      <c r="R405" s="36"/>
      <c r="S405" s="111"/>
      <c r="T405" s="15" t="s">
        <v>3565</v>
      </c>
      <c r="U405" s="18"/>
      <c r="V405" s="18"/>
      <c r="W405" s="111"/>
      <c r="X405" s="18"/>
      <c r="Y405" s="18"/>
      <c r="Z405" s="18"/>
      <c r="AA405" s="111"/>
      <c r="AB405" s="15"/>
      <c r="AC405" s="17"/>
      <c r="AD405" s="18"/>
      <c r="AE405" s="290"/>
      <c r="AF405" s="28" t="s">
        <v>0</v>
      </c>
    </row>
    <row r="406" spans="1:32" s="11" customFormat="1" ht="12.75" customHeight="1" x14ac:dyDescent="0.3">
      <c r="A406" s="104"/>
      <c r="B406" s="52"/>
      <c r="C406" s="781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37"/>
      <c r="Q406" s="38"/>
      <c r="R406" s="39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1"/>
      <c r="AF406" s="28" t="s">
        <v>0</v>
      </c>
    </row>
    <row r="407" spans="1:32" s="11" customFormat="1" ht="12.75" customHeight="1" x14ac:dyDescent="0.3">
      <c r="A407" s="104"/>
      <c r="B407" s="52"/>
      <c r="C407" s="784" t="s">
        <v>1</v>
      </c>
      <c r="D407" s="25"/>
      <c r="E407" s="26"/>
      <c r="F407" s="26"/>
      <c r="G407" s="108"/>
      <c r="H407" s="25"/>
      <c r="I407" s="27"/>
      <c r="J407" s="28"/>
      <c r="K407" s="107"/>
      <c r="L407" s="25"/>
      <c r="M407" s="28"/>
      <c r="N407" s="28"/>
      <c r="O407" s="107"/>
      <c r="P407" s="25"/>
      <c r="Q407" s="27"/>
      <c r="R407" s="28"/>
      <c r="S407" s="107"/>
      <c r="T407" s="25"/>
      <c r="U407" s="28"/>
      <c r="V407" s="28"/>
      <c r="W407" s="107"/>
      <c r="X407" s="25"/>
      <c r="Y407" s="28"/>
      <c r="Z407" s="28"/>
      <c r="AA407" s="107"/>
      <c r="AB407" s="25"/>
      <c r="AC407" s="27"/>
      <c r="AD407" s="28"/>
      <c r="AE407" s="292"/>
      <c r="AF407" s="28" t="s">
        <v>1</v>
      </c>
    </row>
    <row r="408" spans="1:32" s="11" customFormat="1" ht="12.75" customHeight="1" x14ac:dyDescent="0.3">
      <c r="A408" s="104"/>
      <c r="B408" s="52"/>
      <c r="C408" s="784"/>
      <c r="D408" s="40"/>
      <c r="E408" s="41"/>
      <c r="F408" s="42"/>
      <c r="G408" s="105"/>
      <c r="H408" s="40"/>
      <c r="I408" s="42"/>
      <c r="J408" s="42"/>
      <c r="K408" s="105"/>
      <c r="L408" s="40"/>
      <c r="M408" s="42"/>
      <c r="N408" s="42"/>
      <c r="O408" s="105"/>
      <c r="P408" s="40"/>
      <c r="Q408" s="41"/>
      <c r="R408" s="42"/>
      <c r="S408" s="105"/>
      <c r="T408" s="40"/>
      <c r="U408" s="42"/>
      <c r="V408" s="42"/>
      <c r="W408" s="105"/>
      <c r="X408" s="40"/>
      <c r="Y408" s="43"/>
      <c r="Z408" s="43"/>
      <c r="AA408" s="106"/>
      <c r="AB408" s="40"/>
      <c r="AC408" s="41"/>
      <c r="AD408" s="42"/>
      <c r="AE408" s="293"/>
      <c r="AF408" s="28" t="s">
        <v>542</v>
      </c>
    </row>
    <row r="409" spans="1:32" s="11" customFormat="1" ht="12.75" customHeight="1" x14ac:dyDescent="0.3">
      <c r="A409" s="102">
        <v>2</v>
      </c>
      <c r="B409" s="51" t="s">
        <v>4677</v>
      </c>
      <c r="C409" s="780" t="s">
        <v>0</v>
      </c>
      <c r="D409" s="15" t="s">
        <v>4954</v>
      </c>
      <c r="E409" s="16"/>
      <c r="F409" s="16"/>
      <c r="G409" s="112"/>
      <c r="H409" s="15" t="s">
        <v>4954</v>
      </c>
      <c r="I409" s="17"/>
      <c r="J409" s="18"/>
      <c r="K409" s="111"/>
      <c r="L409" s="15" t="s">
        <v>4954</v>
      </c>
      <c r="M409" s="18"/>
      <c r="N409" s="18"/>
      <c r="O409" s="111"/>
      <c r="P409" s="34" t="s">
        <v>4954</v>
      </c>
      <c r="Q409" s="35"/>
      <c r="R409" s="36"/>
      <c r="S409" s="111"/>
      <c r="T409" s="15" t="s">
        <v>4954</v>
      </c>
      <c r="U409" s="18"/>
      <c r="V409" s="18"/>
      <c r="W409" s="111"/>
      <c r="X409" s="18" t="s">
        <v>4954</v>
      </c>
      <c r="Y409" s="18"/>
      <c r="Z409" s="18"/>
      <c r="AA409" s="111"/>
      <c r="AB409" s="15"/>
      <c r="AC409" s="17"/>
      <c r="AD409" s="18"/>
      <c r="AE409" s="290"/>
      <c r="AF409" s="28" t="s">
        <v>0</v>
      </c>
    </row>
    <row r="410" spans="1:32" s="11" customFormat="1" ht="12.75" customHeight="1" x14ac:dyDescent="0.3">
      <c r="A410" s="104"/>
      <c r="B410" s="52"/>
      <c r="C410" s="781"/>
      <c r="D410" s="20" t="s">
        <v>3638</v>
      </c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1"/>
      <c r="AF410" s="28" t="s">
        <v>0</v>
      </c>
    </row>
    <row r="411" spans="1:32" s="11" customFormat="1" ht="12.75" customHeight="1" x14ac:dyDescent="0.3">
      <c r="A411" s="104"/>
      <c r="B411" s="52"/>
      <c r="C411" s="784" t="s">
        <v>1</v>
      </c>
      <c r="D411" s="25" t="s">
        <v>3215</v>
      </c>
      <c r="E411" s="26">
        <v>4</v>
      </c>
      <c r="F411" s="26" t="s">
        <v>243</v>
      </c>
      <c r="G411" s="108" t="s">
        <v>178</v>
      </c>
      <c r="H411" s="25" t="s">
        <v>3215</v>
      </c>
      <c r="I411" s="27">
        <v>4</v>
      </c>
      <c r="J411" s="28" t="s">
        <v>243</v>
      </c>
      <c r="K411" s="107" t="s">
        <v>178</v>
      </c>
      <c r="L411" s="25" t="s">
        <v>3215</v>
      </c>
      <c r="M411" s="28">
        <v>4</v>
      </c>
      <c r="N411" s="28" t="s">
        <v>243</v>
      </c>
      <c r="O411" s="107" t="s">
        <v>178</v>
      </c>
      <c r="P411" s="25" t="s">
        <v>3215</v>
      </c>
      <c r="Q411" s="27">
        <v>4</v>
      </c>
      <c r="R411" s="28" t="s">
        <v>243</v>
      </c>
      <c r="S411" s="107" t="s">
        <v>178</v>
      </c>
      <c r="T411" s="25" t="s">
        <v>3215</v>
      </c>
      <c r="U411" s="28">
        <v>4</v>
      </c>
      <c r="V411" s="28" t="s">
        <v>243</v>
      </c>
      <c r="W411" s="107" t="s">
        <v>178</v>
      </c>
      <c r="X411" s="25"/>
      <c r="Y411" s="28"/>
      <c r="Z411" s="28"/>
      <c r="AA411" s="107"/>
      <c r="AB411" s="25"/>
      <c r="AC411" s="27"/>
      <c r="AD411" s="28"/>
      <c r="AE411" s="292"/>
      <c r="AF411" s="28" t="s">
        <v>1</v>
      </c>
    </row>
    <row r="412" spans="1:32" s="11" customFormat="1" ht="12.75" customHeight="1" x14ac:dyDescent="0.3">
      <c r="A412" s="104"/>
      <c r="B412" s="52"/>
      <c r="C412" s="784"/>
      <c r="D412" s="40"/>
      <c r="E412" s="41"/>
      <c r="F412" s="42"/>
      <c r="G412" s="105"/>
      <c r="H412" s="40"/>
      <c r="I412" s="42"/>
      <c r="J412" s="42"/>
      <c r="K412" s="105"/>
      <c r="L412" s="40"/>
      <c r="M412" s="42"/>
      <c r="N412" s="42"/>
      <c r="O412" s="105"/>
      <c r="P412" s="40"/>
      <c r="Q412" s="41"/>
      <c r="R412" s="42"/>
      <c r="S412" s="105"/>
      <c r="T412" s="40"/>
      <c r="U412" s="42"/>
      <c r="V412" s="42"/>
      <c r="W412" s="105"/>
      <c r="X412" s="40"/>
      <c r="Y412" s="43"/>
      <c r="Z412" s="43"/>
      <c r="AA412" s="106"/>
      <c r="AB412" s="40"/>
      <c r="AC412" s="41"/>
      <c r="AD412" s="42"/>
      <c r="AE412" s="293"/>
      <c r="AF412" s="28" t="s">
        <v>542</v>
      </c>
    </row>
    <row r="413" spans="1:32" s="11" customFormat="1" ht="12.75" customHeight="1" x14ac:dyDescent="0.3">
      <c r="A413" s="102">
        <v>3</v>
      </c>
      <c r="B413" s="51" t="s">
        <v>4678</v>
      </c>
      <c r="C413" s="780" t="s">
        <v>0</v>
      </c>
      <c r="D413" s="15" t="s">
        <v>4954</v>
      </c>
      <c r="E413" s="16"/>
      <c r="F413" s="16"/>
      <c r="G413" s="112"/>
      <c r="H413" s="15" t="s">
        <v>4954</v>
      </c>
      <c r="I413" s="17"/>
      <c r="J413" s="18"/>
      <c r="K413" s="111"/>
      <c r="L413" s="18" t="s">
        <v>4954</v>
      </c>
      <c r="M413" s="18"/>
      <c r="N413" s="18"/>
      <c r="O413" s="111"/>
      <c r="P413" s="15" t="s">
        <v>4954</v>
      </c>
      <c r="Q413" s="17"/>
      <c r="R413" s="18"/>
      <c r="S413" s="111"/>
      <c r="T413" s="15" t="s">
        <v>4954</v>
      </c>
      <c r="U413" s="18"/>
      <c r="V413" s="18"/>
      <c r="W413" s="111"/>
      <c r="X413" s="15" t="s">
        <v>4954</v>
      </c>
      <c r="Y413" s="18"/>
      <c r="Z413" s="18"/>
      <c r="AA413" s="111"/>
      <c r="AB413" s="15"/>
      <c r="AC413" s="17"/>
      <c r="AD413" s="18"/>
      <c r="AE413" s="290"/>
      <c r="AF413" s="28" t="s">
        <v>0</v>
      </c>
    </row>
    <row r="414" spans="1:32" s="11" customFormat="1" ht="12.75" customHeight="1" x14ac:dyDescent="0.3">
      <c r="A414" s="104"/>
      <c r="B414" s="52"/>
      <c r="C414" s="781"/>
      <c r="D414" s="20" t="s">
        <v>3638</v>
      </c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4"/>
      <c r="S414" s="109"/>
      <c r="T414" s="20"/>
      <c r="U414" s="24"/>
      <c r="V414" s="22"/>
      <c r="W414" s="109"/>
      <c r="X414" s="20"/>
      <c r="Y414" s="24"/>
      <c r="Z414" s="24"/>
      <c r="AA414" s="109"/>
      <c r="AB414" s="20"/>
      <c r="AC414" s="22"/>
      <c r="AD414" s="22"/>
      <c r="AE414" s="291"/>
      <c r="AF414" s="28" t="s">
        <v>0</v>
      </c>
    </row>
    <row r="415" spans="1:32" s="11" customFormat="1" ht="12.75" customHeight="1" x14ac:dyDescent="0.3">
      <c r="A415" s="104"/>
      <c r="B415" s="52"/>
      <c r="C415" s="784" t="s">
        <v>1</v>
      </c>
      <c r="D415" s="25" t="s">
        <v>3215</v>
      </c>
      <c r="E415" s="26">
        <v>4</v>
      </c>
      <c r="F415" s="26" t="s">
        <v>239</v>
      </c>
      <c r="G415" s="108" t="s">
        <v>174</v>
      </c>
      <c r="H415" s="25" t="s">
        <v>3215</v>
      </c>
      <c r="I415" s="27">
        <v>4</v>
      </c>
      <c r="J415" s="28" t="s">
        <v>239</v>
      </c>
      <c r="K415" s="107" t="s">
        <v>174</v>
      </c>
      <c r="L415" s="25" t="s">
        <v>3215</v>
      </c>
      <c r="M415" s="28">
        <v>4</v>
      </c>
      <c r="N415" s="28" t="s">
        <v>239</v>
      </c>
      <c r="O415" s="107" t="s">
        <v>174</v>
      </c>
      <c r="P415" s="30" t="s">
        <v>3215</v>
      </c>
      <c r="Q415" s="31">
        <v>4</v>
      </c>
      <c r="R415" s="28" t="s">
        <v>239</v>
      </c>
      <c r="S415" s="107" t="s">
        <v>174</v>
      </c>
      <c r="T415" s="25" t="s">
        <v>3215</v>
      </c>
      <c r="U415" s="28">
        <v>4</v>
      </c>
      <c r="V415" s="28" t="s">
        <v>239</v>
      </c>
      <c r="W415" s="107" t="s">
        <v>174</v>
      </c>
      <c r="X415" s="25"/>
      <c r="Y415" s="28"/>
      <c r="Z415" s="28"/>
      <c r="AA415" s="107"/>
      <c r="AB415" s="25"/>
      <c r="AC415" s="27"/>
      <c r="AD415" s="28"/>
      <c r="AE415" s="292"/>
      <c r="AF415" s="28" t="s">
        <v>1</v>
      </c>
    </row>
    <row r="416" spans="1:32" s="11" customFormat="1" ht="12.75" customHeight="1" x14ac:dyDescent="0.3">
      <c r="A416" s="104"/>
      <c r="B416" s="52"/>
      <c r="C416" s="784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30"/>
      <c r="Q416" s="31"/>
      <c r="R416" s="32"/>
      <c r="S416" s="107"/>
      <c r="T416" s="25"/>
      <c r="U416" s="27"/>
      <c r="V416" s="27"/>
      <c r="W416" s="107"/>
      <c r="X416" s="25"/>
      <c r="Y416" s="33"/>
      <c r="Z416" s="33"/>
      <c r="AA416" s="113"/>
      <c r="AB416" s="25"/>
      <c r="AC416" s="27"/>
      <c r="AD416" s="28"/>
      <c r="AE416" s="292"/>
      <c r="AF416" s="28" t="s">
        <v>542</v>
      </c>
    </row>
    <row r="417" spans="1:32" s="11" customFormat="1" ht="12.75" customHeight="1" x14ac:dyDescent="0.3">
      <c r="A417" s="102">
        <v>4</v>
      </c>
      <c r="B417" s="51" t="s">
        <v>4693</v>
      </c>
      <c r="C417" s="780" t="s">
        <v>0</v>
      </c>
      <c r="D417" s="15" t="s">
        <v>3584</v>
      </c>
      <c r="E417" s="16">
        <v>4</v>
      </c>
      <c r="F417" s="16" t="s">
        <v>246</v>
      </c>
      <c r="G417" s="112" t="s">
        <v>164</v>
      </c>
      <c r="H417" s="15" t="s">
        <v>3584</v>
      </c>
      <c r="I417" s="17">
        <v>4</v>
      </c>
      <c r="J417" s="18" t="s">
        <v>246</v>
      </c>
      <c r="K417" s="111" t="s">
        <v>164</v>
      </c>
      <c r="L417" s="15" t="s">
        <v>3584</v>
      </c>
      <c r="M417" s="18">
        <v>4</v>
      </c>
      <c r="N417" s="18" t="s">
        <v>246</v>
      </c>
      <c r="O417" s="111" t="s">
        <v>164</v>
      </c>
      <c r="P417" s="34" t="s">
        <v>3584</v>
      </c>
      <c r="Q417" s="35">
        <v>4</v>
      </c>
      <c r="R417" s="36" t="s">
        <v>246</v>
      </c>
      <c r="S417" s="111" t="s">
        <v>164</v>
      </c>
      <c r="T417" s="15" t="s">
        <v>3584</v>
      </c>
      <c r="U417" s="18">
        <v>4</v>
      </c>
      <c r="V417" s="18" t="s">
        <v>246</v>
      </c>
      <c r="W417" s="111" t="s">
        <v>164</v>
      </c>
      <c r="X417" s="18"/>
      <c r="Y417" s="18"/>
      <c r="Z417" s="18"/>
      <c r="AA417" s="111"/>
      <c r="AB417" s="15"/>
      <c r="AC417" s="17"/>
      <c r="AD417" s="18"/>
      <c r="AE417" s="290"/>
      <c r="AF417" s="28" t="s">
        <v>0</v>
      </c>
    </row>
    <row r="418" spans="1:32" s="11" customFormat="1" ht="12.75" customHeight="1" x14ac:dyDescent="0.3">
      <c r="A418" s="104"/>
      <c r="B418" s="52"/>
      <c r="C418" s="781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37"/>
      <c r="Q418" s="38"/>
      <c r="R418" s="39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1"/>
      <c r="AF418" s="28" t="s">
        <v>0</v>
      </c>
    </row>
    <row r="419" spans="1:32" s="11" customFormat="1" ht="12.75" customHeight="1" x14ac:dyDescent="0.3">
      <c r="A419" s="104"/>
      <c r="B419" s="52"/>
      <c r="C419" s="784" t="s">
        <v>1</v>
      </c>
      <c r="D419" s="25" t="s">
        <v>3638</v>
      </c>
      <c r="E419" s="26"/>
      <c r="F419" s="26"/>
      <c r="G419" s="108"/>
      <c r="H419" s="25"/>
      <c r="I419" s="27"/>
      <c r="J419" s="28"/>
      <c r="K419" s="107"/>
      <c r="L419" s="25"/>
      <c r="M419" s="28"/>
      <c r="N419" s="28"/>
      <c r="O419" s="107"/>
      <c r="P419" s="25"/>
      <c r="Q419" s="27"/>
      <c r="R419" s="28"/>
      <c r="S419" s="107"/>
      <c r="T419" s="25"/>
      <c r="U419" s="28"/>
      <c r="V419" s="28"/>
      <c r="W419" s="107"/>
      <c r="X419" s="25"/>
      <c r="Y419" s="28"/>
      <c r="Z419" s="28"/>
      <c r="AA419" s="107"/>
      <c r="AB419" s="25"/>
      <c r="AC419" s="27"/>
      <c r="AD419" s="28"/>
      <c r="AE419" s="292"/>
      <c r="AF419" s="28" t="s">
        <v>1</v>
      </c>
    </row>
    <row r="420" spans="1:32" s="11" customFormat="1" ht="12.75" customHeight="1" x14ac:dyDescent="0.3">
      <c r="A420" s="104"/>
      <c r="B420" s="52"/>
      <c r="C420" s="784"/>
      <c r="D420" s="40"/>
      <c r="E420" s="41"/>
      <c r="F420" s="42"/>
      <c r="G420" s="105"/>
      <c r="H420" s="40"/>
      <c r="I420" s="42"/>
      <c r="J420" s="42"/>
      <c r="K420" s="105"/>
      <c r="L420" s="40"/>
      <c r="M420" s="42"/>
      <c r="N420" s="42"/>
      <c r="O420" s="105"/>
      <c r="P420" s="40"/>
      <c r="Q420" s="41"/>
      <c r="R420" s="42"/>
      <c r="S420" s="105"/>
      <c r="T420" s="40"/>
      <c r="U420" s="42"/>
      <c r="V420" s="42"/>
      <c r="W420" s="105"/>
      <c r="X420" s="40"/>
      <c r="Y420" s="43"/>
      <c r="Z420" s="43"/>
      <c r="AA420" s="106"/>
      <c r="AB420" s="40"/>
      <c r="AC420" s="41"/>
      <c r="AD420" s="42"/>
      <c r="AE420" s="293"/>
      <c r="AF420" s="28" t="s">
        <v>542</v>
      </c>
    </row>
    <row r="421" spans="1:32" s="11" customFormat="1" ht="12.75" customHeight="1" x14ac:dyDescent="0.3">
      <c r="A421" s="102">
        <v>5</v>
      </c>
      <c r="B421" s="51" t="s">
        <v>4895</v>
      </c>
      <c r="C421" s="780" t="s">
        <v>0</v>
      </c>
      <c r="D421" s="15" t="s">
        <v>4954</v>
      </c>
      <c r="E421" s="16"/>
      <c r="F421" s="16"/>
      <c r="G421" s="112"/>
      <c r="H421" s="15" t="s">
        <v>4954</v>
      </c>
      <c r="I421" s="17"/>
      <c r="J421" s="18"/>
      <c r="K421" s="111"/>
      <c r="L421" s="15" t="s">
        <v>4954</v>
      </c>
      <c r="M421" s="18"/>
      <c r="N421" s="18"/>
      <c r="O421" s="111"/>
      <c r="P421" s="34" t="s">
        <v>4954</v>
      </c>
      <c r="Q421" s="35"/>
      <c r="R421" s="36"/>
      <c r="S421" s="111"/>
      <c r="T421" s="15" t="s">
        <v>4954</v>
      </c>
      <c r="U421" s="18"/>
      <c r="V421" s="18"/>
      <c r="W421" s="111"/>
      <c r="X421" s="18" t="s">
        <v>4954</v>
      </c>
      <c r="Y421" s="18"/>
      <c r="Z421" s="18"/>
      <c r="AA421" s="111"/>
      <c r="AB421" s="15"/>
      <c r="AC421" s="17"/>
      <c r="AD421" s="18"/>
      <c r="AE421" s="290"/>
      <c r="AF421" s="28" t="s">
        <v>0</v>
      </c>
    </row>
    <row r="422" spans="1:32" s="11" customFormat="1" ht="12.75" customHeight="1" x14ac:dyDescent="0.3">
      <c r="A422" s="104"/>
      <c r="B422" s="52"/>
      <c r="C422" s="781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1"/>
      <c r="AF422" s="28" t="s">
        <v>0</v>
      </c>
    </row>
    <row r="423" spans="1:32" s="11" customFormat="1" ht="12.75" customHeight="1" x14ac:dyDescent="0.3">
      <c r="A423" s="104"/>
      <c r="B423" s="52"/>
      <c r="C423" s="784" t="s">
        <v>1</v>
      </c>
      <c r="D423" s="25" t="s">
        <v>3194</v>
      </c>
      <c r="E423" s="26">
        <v>4</v>
      </c>
      <c r="F423" s="483" t="s">
        <v>496</v>
      </c>
      <c r="G423" s="108" t="s">
        <v>167</v>
      </c>
      <c r="H423" s="25" t="s">
        <v>4954</v>
      </c>
      <c r="I423" s="27"/>
      <c r="J423" s="28"/>
      <c r="K423" s="107"/>
      <c r="L423" s="25" t="s">
        <v>1259</v>
      </c>
      <c r="M423" s="28">
        <v>4</v>
      </c>
      <c r="N423" s="454" t="s">
        <v>440</v>
      </c>
      <c r="O423" s="107" t="s">
        <v>329</v>
      </c>
      <c r="P423" s="25" t="s">
        <v>3195</v>
      </c>
      <c r="Q423" s="27">
        <v>3</v>
      </c>
      <c r="R423" s="454" t="s">
        <v>246</v>
      </c>
      <c r="S423" s="107" t="s">
        <v>164</v>
      </c>
      <c r="T423" s="25" t="s">
        <v>3194</v>
      </c>
      <c r="U423" s="28">
        <v>4</v>
      </c>
      <c r="V423" s="454" t="s">
        <v>496</v>
      </c>
      <c r="W423" s="107" t="s">
        <v>167</v>
      </c>
      <c r="X423" s="25"/>
      <c r="Y423" s="28"/>
      <c r="Z423" s="28"/>
      <c r="AA423" s="107"/>
      <c r="AB423" s="25"/>
      <c r="AC423" s="27"/>
      <c r="AD423" s="28"/>
      <c r="AE423" s="292"/>
      <c r="AF423" s="28" t="s">
        <v>1</v>
      </c>
    </row>
    <row r="424" spans="1:32" s="11" customFormat="1" ht="12.75" customHeight="1" x14ac:dyDescent="0.3">
      <c r="A424" s="104"/>
      <c r="B424" s="52"/>
      <c r="C424" s="784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3"/>
      <c r="AF424" s="28" t="s">
        <v>542</v>
      </c>
    </row>
    <row r="425" spans="1:32" s="11" customFormat="1" ht="12.75" customHeight="1" x14ac:dyDescent="0.3">
      <c r="A425" s="102">
        <v>6</v>
      </c>
      <c r="B425" s="51" t="s">
        <v>4896</v>
      </c>
      <c r="C425" s="780" t="s">
        <v>0</v>
      </c>
      <c r="D425" s="15" t="s">
        <v>4954</v>
      </c>
      <c r="E425" s="16"/>
      <c r="F425" s="16"/>
      <c r="G425" s="112"/>
      <c r="H425" s="15" t="s">
        <v>4954</v>
      </c>
      <c r="I425" s="17"/>
      <c r="J425" s="18"/>
      <c r="K425" s="111"/>
      <c r="L425" s="18" t="s">
        <v>4954</v>
      </c>
      <c r="M425" s="18"/>
      <c r="N425" s="18"/>
      <c r="O425" s="111"/>
      <c r="P425" s="15" t="s">
        <v>4954</v>
      </c>
      <c r="Q425" s="17"/>
      <c r="R425" s="18"/>
      <c r="S425" s="111"/>
      <c r="T425" s="15" t="s">
        <v>4954</v>
      </c>
      <c r="U425" s="18"/>
      <c r="V425" s="18"/>
      <c r="W425" s="111"/>
      <c r="X425" s="15" t="s">
        <v>4954</v>
      </c>
      <c r="Y425" s="18"/>
      <c r="Z425" s="18"/>
      <c r="AA425" s="111"/>
      <c r="AB425" s="15"/>
      <c r="AC425" s="17"/>
      <c r="AD425" s="18"/>
      <c r="AE425" s="290"/>
      <c r="AF425" s="28" t="s">
        <v>0</v>
      </c>
    </row>
    <row r="426" spans="1:32" s="11" customFormat="1" ht="12.75" customHeight="1" x14ac:dyDescent="0.3">
      <c r="A426" s="104"/>
      <c r="B426" s="52"/>
      <c r="C426" s="781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20"/>
      <c r="Q426" s="24"/>
      <c r="R426" s="24"/>
      <c r="S426" s="109"/>
      <c r="T426" s="20"/>
      <c r="U426" s="24"/>
      <c r="V426" s="22"/>
      <c r="W426" s="109"/>
      <c r="X426" s="20"/>
      <c r="Y426" s="24"/>
      <c r="Z426" s="24"/>
      <c r="AA426" s="109"/>
      <c r="AB426" s="20"/>
      <c r="AC426" s="22"/>
      <c r="AD426" s="22"/>
      <c r="AE426" s="291"/>
      <c r="AF426" s="28" t="s">
        <v>0</v>
      </c>
    </row>
    <row r="427" spans="1:32" s="11" customFormat="1" ht="12.75" customHeight="1" x14ac:dyDescent="0.3">
      <c r="A427" s="104"/>
      <c r="B427" s="52"/>
      <c r="C427" s="784" t="s">
        <v>1</v>
      </c>
      <c r="D427" s="25" t="s">
        <v>4954</v>
      </c>
      <c r="E427" s="26"/>
      <c r="F427" s="26"/>
      <c r="G427" s="108"/>
      <c r="H427" s="25" t="s">
        <v>3196</v>
      </c>
      <c r="I427" s="27">
        <v>4</v>
      </c>
      <c r="J427" s="454" t="s">
        <v>496</v>
      </c>
      <c r="K427" s="107" t="s">
        <v>167</v>
      </c>
      <c r="L427" s="25" t="s">
        <v>1259</v>
      </c>
      <c r="M427" s="28">
        <v>4</v>
      </c>
      <c r="N427" s="454" t="s">
        <v>440</v>
      </c>
      <c r="O427" s="107" t="s">
        <v>329</v>
      </c>
      <c r="P427" s="30" t="s">
        <v>3224</v>
      </c>
      <c r="Q427" s="31">
        <v>4</v>
      </c>
      <c r="R427" s="28" t="s">
        <v>229</v>
      </c>
      <c r="S427" s="107" t="s">
        <v>170</v>
      </c>
      <c r="T427" s="25" t="s">
        <v>3224</v>
      </c>
      <c r="U427" s="28">
        <v>4</v>
      </c>
      <c r="V427" s="28" t="s">
        <v>229</v>
      </c>
      <c r="W427" s="107" t="s">
        <v>170</v>
      </c>
      <c r="X427" s="25"/>
      <c r="Y427" s="28"/>
      <c r="Z427" s="28"/>
      <c r="AA427" s="107"/>
      <c r="AB427" s="25"/>
      <c r="AC427" s="27"/>
      <c r="AD427" s="28"/>
      <c r="AE427" s="292"/>
      <c r="AF427" s="28" t="s">
        <v>1</v>
      </c>
    </row>
    <row r="428" spans="1:32" s="11" customFormat="1" ht="12.75" customHeight="1" x14ac:dyDescent="0.3">
      <c r="A428" s="104"/>
      <c r="B428" s="52"/>
      <c r="C428" s="784"/>
      <c r="D428" s="25"/>
      <c r="E428" s="26"/>
      <c r="F428" s="26"/>
      <c r="G428" s="108"/>
      <c r="H428" s="25"/>
      <c r="I428" s="28"/>
      <c r="J428" s="28"/>
      <c r="K428" s="107"/>
      <c r="L428" s="25"/>
      <c r="M428" s="28"/>
      <c r="N428" s="28"/>
      <c r="O428" s="107"/>
      <c r="P428" s="30"/>
      <c r="Q428" s="31"/>
      <c r="R428" s="32"/>
      <c r="S428" s="107"/>
      <c r="T428" s="25"/>
      <c r="U428" s="27"/>
      <c r="V428" s="27"/>
      <c r="W428" s="107"/>
      <c r="X428" s="25"/>
      <c r="Y428" s="33"/>
      <c r="Z428" s="33"/>
      <c r="AA428" s="113"/>
      <c r="AB428" s="25"/>
      <c r="AC428" s="27"/>
      <c r="AD428" s="28"/>
      <c r="AE428" s="292"/>
      <c r="AF428" s="28" t="s">
        <v>542</v>
      </c>
    </row>
    <row r="429" spans="1:32" s="11" customFormat="1" ht="12.75" customHeight="1" x14ac:dyDescent="0.3">
      <c r="A429" s="102">
        <v>7</v>
      </c>
      <c r="B429" s="51" t="s">
        <v>4919</v>
      </c>
      <c r="C429" s="780" t="s">
        <v>0</v>
      </c>
      <c r="D429" s="15" t="s">
        <v>1260</v>
      </c>
      <c r="E429" s="16">
        <v>3</v>
      </c>
      <c r="F429" s="484" t="s">
        <v>403</v>
      </c>
      <c r="G429" s="112" t="s">
        <v>334</v>
      </c>
      <c r="H429" s="15" t="s">
        <v>3191</v>
      </c>
      <c r="I429" s="17">
        <v>3</v>
      </c>
      <c r="J429" s="455" t="s">
        <v>402</v>
      </c>
      <c r="K429" s="111" t="s">
        <v>4681</v>
      </c>
      <c r="L429" s="18"/>
      <c r="M429" s="18"/>
      <c r="N429" s="18"/>
      <c r="O429" s="111"/>
      <c r="P429" s="15"/>
      <c r="Q429" s="17"/>
      <c r="R429" s="18"/>
      <c r="S429" s="111"/>
      <c r="T429" s="15" t="s">
        <v>1259</v>
      </c>
      <c r="U429" s="17">
        <v>3</v>
      </c>
      <c r="V429" s="455" t="s">
        <v>440</v>
      </c>
      <c r="W429" s="111" t="s">
        <v>329</v>
      </c>
      <c r="X429" s="15"/>
      <c r="Y429" s="18"/>
      <c r="Z429" s="18"/>
      <c r="AA429" s="111"/>
      <c r="AB429" s="15"/>
      <c r="AC429" s="17"/>
      <c r="AD429" s="18"/>
      <c r="AE429" s="290"/>
      <c r="AF429" s="28" t="s">
        <v>0</v>
      </c>
    </row>
    <row r="430" spans="1:32" s="11" customFormat="1" ht="12.75" customHeight="1" x14ac:dyDescent="0.3">
      <c r="A430" s="104"/>
      <c r="B430" s="52"/>
      <c r="C430" s="781"/>
      <c r="D430" s="20" t="s">
        <v>3638</v>
      </c>
      <c r="E430" s="21"/>
      <c r="F430" s="21"/>
      <c r="G430" s="110"/>
      <c r="H430" s="20"/>
      <c r="I430" s="22"/>
      <c r="J430" s="22"/>
      <c r="K430" s="109"/>
      <c r="L430" s="20"/>
      <c r="M430" s="22"/>
      <c r="N430" s="22"/>
      <c r="O430" s="109"/>
      <c r="P430" s="20"/>
      <c r="Q430" s="24"/>
      <c r="R430" s="24"/>
      <c r="S430" s="109"/>
      <c r="T430" s="20"/>
      <c r="U430" s="22"/>
      <c r="V430" s="22"/>
      <c r="W430" s="109"/>
      <c r="X430" s="20"/>
      <c r="Y430" s="24"/>
      <c r="Z430" s="24"/>
      <c r="AA430" s="109"/>
      <c r="AB430" s="20"/>
      <c r="AC430" s="22"/>
      <c r="AD430" s="22"/>
      <c r="AE430" s="291"/>
      <c r="AF430" s="28" t="s">
        <v>0</v>
      </c>
    </row>
    <row r="431" spans="1:32" s="11" customFormat="1" ht="12.75" customHeight="1" x14ac:dyDescent="0.3">
      <c r="A431" s="104"/>
      <c r="B431" s="52"/>
      <c r="C431" s="784" t="s">
        <v>1</v>
      </c>
      <c r="D431" s="25" t="s">
        <v>3195</v>
      </c>
      <c r="E431" s="26">
        <v>4</v>
      </c>
      <c r="F431" s="483" t="s">
        <v>246</v>
      </c>
      <c r="G431" s="108" t="s">
        <v>164</v>
      </c>
      <c r="H431" s="25"/>
      <c r="I431" s="27"/>
      <c r="J431" s="28"/>
      <c r="K431" s="107"/>
      <c r="L431" s="25" t="s">
        <v>3196</v>
      </c>
      <c r="M431" s="28">
        <v>4</v>
      </c>
      <c r="N431" s="454" t="s">
        <v>496</v>
      </c>
      <c r="O431" s="107" t="s">
        <v>167</v>
      </c>
      <c r="P431" s="30" t="s">
        <v>3196</v>
      </c>
      <c r="Q431" s="31">
        <v>4</v>
      </c>
      <c r="R431" s="454" t="s">
        <v>496</v>
      </c>
      <c r="S431" s="107" t="s">
        <v>167</v>
      </c>
      <c r="T431" s="25" t="s">
        <v>3195</v>
      </c>
      <c r="U431" s="28">
        <v>4</v>
      </c>
      <c r="V431" s="454" t="s">
        <v>246</v>
      </c>
      <c r="W431" s="107" t="s">
        <v>164</v>
      </c>
      <c r="X431" s="25"/>
      <c r="Y431" s="28"/>
      <c r="Z431" s="28"/>
      <c r="AA431" s="107"/>
      <c r="AB431" s="25"/>
      <c r="AC431" s="27"/>
      <c r="AD431" s="28"/>
      <c r="AE431" s="292"/>
      <c r="AF431" s="28" t="s">
        <v>1</v>
      </c>
    </row>
    <row r="432" spans="1:32" s="11" customFormat="1" ht="12.75" customHeight="1" x14ac:dyDescent="0.3">
      <c r="A432" s="104"/>
      <c r="B432" s="52"/>
      <c r="C432" s="784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8"/>
      <c r="V432" s="28"/>
      <c r="W432" s="107"/>
      <c r="X432" s="25"/>
      <c r="Y432" s="33"/>
      <c r="Z432" s="33"/>
      <c r="AA432" s="113"/>
      <c r="AB432" s="25"/>
      <c r="AC432" s="27"/>
      <c r="AD432" s="28"/>
      <c r="AE432" s="292"/>
      <c r="AF432" s="28" t="s">
        <v>542</v>
      </c>
    </row>
    <row r="433" spans="1:32" s="11" customFormat="1" ht="12.75" customHeight="1" x14ac:dyDescent="0.3">
      <c r="A433" s="102">
        <v>1</v>
      </c>
      <c r="B433" s="51" t="s">
        <v>4704</v>
      </c>
      <c r="C433" s="780" t="s">
        <v>0</v>
      </c>
      <c r="D433" s="15" t="s">
        <v>3221</v>
      </c>
      <c r="E433" s="16">
        <v>4</v>
      </c>
      <c r="F433" s="16"/>
      <c r="G433" s="112" t="s">
        <v>183</v>
      </c>
      <c r="H433" s="15" t="s">
        <v>3221</v>
      </c>
      <c r="I433" s="17">
        <v>4</v>
      </c>
      <c r="J433" s="18"/>
      <c r="K433" s="111" t="s">
        <v>183</v>
      </c>
      <c r="L433" s="15" t="s">
        <v>3221</v>
      </c>
      <c r="M433" s="18">
        <v>4</v>
      </c>
      <c r="N433" s="18"/>
      <c r="O433" s="111" t="s">
        <v>183</v>
      </c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0"/>
      <c r="AF433" s="28" t="s">
        <v>0</v>
      </c>
    </row>
    <row r="434" spans="1:32" s="11" customFormat="1" ht="12.75" customHeight="1" x14ac:dyDescent="0.3">
      <c r="A434" s="104"/>
      <c r="B434" s="52" t="s">
        <v>409</v>
      </c>
      <c r="C434" s="781"/>
      <c r="D434" s="20"/>
      <c r="E434" s="21"/>
      <c r="F434" s="21"/>
      <c r="G434" s="110"/>
      <c r="H434" s="20"/>
      <c r="I434" s="22"/>
      <c r="J434" s="22"/>
      <c r="K434" s="109"/>
      <c r="L434" s="20" t="s">
        <v>5043</v>
      </c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1"/>
      <c r="AF434" s="28" t="s">
        <v>0</v>
      </c>
    </row>
    <row r="435" spans="1:32" s="11" customFormat="1" ht="12.75" customHeight="1" x14ac:dyDescent="0.3">
      <c r="A435" s="104"/>
      <c r="B435" s="52"/>
      <c r="C435" s="784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2"/>
      <c r="AF435" s="28" t="s">
        <v>1</v>
      </c>
    </row>
    <row r="436" spans="1:32" s="11" customFormat="1" ht="12.75" customHeight="1" x14ac:dyDescent="0.3">
      <c r="A436" s="104"/>
      <c r="B436" s="52"/>
      <c r="C436" s="784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3"/>
      <c r="AF436" s="28" t="s">
        <v>542</v>
      </c>
    </row>
    <row r="437" spans="1:32" s="11" customFormat="1" ht="12.75" customHeight="1" x14ac:dyDescent="0.3">
      <c r="A437" s="102">
        <v>2</v>
      </c>
      <c r="B437" s="51" t="s">
        <v>4705</v>
      </c>
      <c r="C437" s="780" t="s">
        <v>0</v>
      </c>
      <c r="D437" s="15"/>
      <c r="E437" s="16"/>
      <c r="F437" s="16"/>
      <c r="G437" s="112"/>
      <c r="H437" s="15"/>
      <c r="I437" s="17"/>
      <c r="J437" s="18"/>
      <c r="K437" s="111"/>
      <c r="L437" s="15"/>
      <c r="M437" s="18"/>
      <c r="N437" s="18"/>
      <c r="O437" s="111"/>
      <c r="P437" s="34"/>
      <c r="Q437" s="35"/>
      <c r="R437" s="36"/>
      <c r="S437" s="111"/>
      <c r="T437" s="15"/>
      <c r="U437" s="18"/>
      <c r="V437" s="18"/>
      <c r="W437" s="111"/>
      <c r="X437" s="18"/>
      <c r="Y437" s="18"/>
      <c r="Z437" s="18"/>
      <c r="AA437" s="111"/>
      <c r="AB437" s="15"/>
      <c r="AC437" s="17"/>
      <c r="AD437" s="18"/>
      <c r="AE437" s="290"/>
      <c r="AF437" s="28" t="s">
        <v>0</v>
      </c>
    </row>
    <row r="438" spans="1:32" s="11" customFormat="1" ht="12.75" customHeight="1" x14ac:dyDescent="0.3">
      <c r="A438" s="104"/>
      <c r="B438" s="52" t="s">
        <v>409</v>
      </c>
      <c r="C438" s="781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1"/>
      <c r="AF438" s="28" t="s">
        <v>0</v>
      </c>
    </row>
    <row r="439" spans="1:32" s="11" customFormat="1" ht="12.75" customHeight="1" x14ac:dyDescent="0.3">
      <c r="A439" s="104"/>
      <c r="B439" s="52"/>
      <c r="C439" s="784" t="s">
        <v>1</v>
      </c>
      <c r="D439" s="25" t="s">
        <v>3221</v>
      </c>
      <c r="E439" s="26">
        <v>4</v>
      </c>
      <c r="F439" s="26"/>
      <c r="G439" s="108" t="s">
        <v>183</v>
      </c>
      <c r="H439" s="25" t="s">
        <v>3221</v>
      </c>
      <c r="I439" s="27">
        <v>4</v>
      </c>
      <c r="J439" s="28"/>
      <c r="K439" s="107" t="s">
        <v>183</v>
      </c>
      <c r="L439" s="25" t="s">
        <v>3221</v>
      </c>
      <c r="M439" s="28">
        <v>4</v>
      </c>
      <c r="N439" s="28"/>
      <c r="O439" s="107" t="s">
        <v>183</v>
      </c>
      <c r="P439" s="25"/>
      <c r="Q439" s="27"/>
      <c r="R439" s="28"/>
      <c r="S439" s="107"/>
      <c r="T439" s="25"/>
      <c r="U439" s="28"/>
      <c r="V439" s="28"/>
      <c r="W439" s="107"/>
      <c r="X439" s="25"/>
      <c r="Y439" s="28"/>
      <c r="Z439" s="28"/>
      <c r="AA439" s="107"/>
      <c r="AB439" s="25"/>
      <c r="AC439" s="27"/>
      <c r="AD439" s="28"/>
      <c r="AE439" s="292"/>
      <c r="AF439" s="28" t="s">
        <v>1</v>
      </c>
    </row>
    <row r="440" spans="1:32" s="11" customFormat="1" ht="12.75" customHeight="1" x14ac:dyDescent="0.3">
      <c r="A440" s="104"/>
      <c r="B440" s="52"/>
      <c r="C440" s="784"/>
      <c r="D440" s="40"/>
      <c r="E440" s="41"/>
      <c r="F440" s="42"/>
      <c r="G440" s="105"/>
      <c r="H440" s="40"/>
      <c r="I440" s="42"/>
      <c r="J440" s="42"/>
      <c r="K440" s="105"/>
      <c r="L440" s="40" t="s">
        <v>5043</v>
      </c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3"/>
      <c r="AF440" s="28" t="s">
        <v>542</v>
      </c>
    </row>
    <row r="441" spans="1:32" s="11" customFormat="1" ht="12.75" customHeight="1" x14ac:dyDescent="0.3">
      <c r="A441" s="102">
        <v>3</v>
      </c>
      <c r="B441" s="51" t="s">
        <v>4706</v>
      </c>
      <c r="C441" s="780" t="s">
        <v>0</v>
      </c>
      <c r="D441" s="15" t="s">
        <v>3221</v>
      </c>
      <c r="E441" s="16">
        <v>4</v>
      </c>
      <c r="F441" s="16"/>
      <c r="G441" s="112" t="s">
        <v>181</v>
      </c>
      <c r="H441" s="15" t="s">
        <v>3221</v>
      </c>
      <c r="I441" s="17">
        <v>4</v>
      </c>
      <c r="J441" s="18"/>
      <c r="K441" s="111" t="s">
        <v>181</v>
      </c>
      <c r="L441" s="18" t="s">
        <v>3221</v>
      </c>
      <c r="M441" s="18">
        <v>4</v>
      </c>
      <c r="N441" s="18"/>
      <c r="O441" s="111" t="s">
        <v>181</v>
      </c>
      <c r="P441" s="15"/>
      <c r="Q441" s="17"/>
      <c r="R441" s="18"/>
      <c r="S441" s="111"/>
      <c r="T441" s="15"/>
      <c r="U441" s="18"/>
      <c r="V441" s="18"/>
      <c r="W441" s="111"/>
      <c r="X441" s="15"/>
      <c r="Y441" s="18"/>
      <c r="Z441" s="18"/>
      <c r="AA441" s="111"/>
      <c r="AB441" s="15"/>
      <c r="AC441" s="17"/>
      <c r="AD441" s="18"/>
      <c r="AE441" s="290"/>
      <c r="AF441" s="28" t="s">
        <v>0</v>
      </c>
    </row>
    <row r="442" spans="1:32" s="11" customFormat="1" ht="12.75" customHeight="1" x14ac:dyDescent="0.3">
      <c r="A442" s="104"/>
      <c r="B442" s="52" t="s">
        <v>409</v>
      </c>
      <c r="C442" s="781"/>
      <c r="D442" s="20"/>
      <c r="E442" s="21"/>
      <c r="F442" s="21"/>
      <c r="G442" s="110"/>
      <c r="H442" s="20"/>
      <c r="I442" s="22"/>
      <c r="J442" s="22"/>
      <c r="K442" s="109"/>
      <c r="L442" s="20" t="s">
        <v>5043</v>
      </c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/>
      <c r="Y442" s="24"/>
      <c r="Z442" s="24"/>
      <c r="AA442" s="109"/>
      <c r="AB442" s="20"/>
      <c r="AC442" s="22"/>
      <c r="AD442" s="22"/>
      <c r="AE442" s="291"/>
      <c r="AF442" s="28" t="s">
        <v>0</v>
      </c>
    </row>
    <row r="443" spans="1:32" s="11" customFormat="1" ht="12.75" customHeight="1" x14ac:dyDescent="0.3">
      <c r="A443" s="104"/>
      <c r="B443" s="52"/>
      <c r="C443" s="784" t="s">
        <v>1</v>
      </c>
      <c r="D443" s="25"/>
      <c r="E443" s="26"/>
      <c r="F443" s="26"/>
      <c r="G443" s="108"/>
      <c r="H443" s="25"/>
      <c r="I443" s="27"/>
      <c r="J443" s="28"/>
      <c r="K443" s="107"/>
      <c r="L443" s="25"/>
      <c r="M443" s="28"/>
      <c r="N443" s="28"/>
      <c r="O443" s="107"/>
      <c r="P443" s="30"/>
      <c r="Q443" s="31"/>
      <c r="R443" s="28"/>
      <c r="S443" s="107"/>
      <c r="T443" s="25"/>
      <c r="U443" s="28"/>
      <c r="V443" s="28"/>
      <c r="W443" s="107"/>
      <c r="X443" s="25"/>
      <c r="Y443" s="28"/>
      <c r="Z443" s="28"/>
      <c r="AA443" s="107"/>
      <c r="AB443" s="25"/>
      <c r="AC443" s="27"/>
      <c r="AD443" s="28"/>
      <c r="AE443" s="292"/>
      <c r="AF443" s="28" t="s">
        <v>1</v>
      </c>
    </row>
    <row r="444" spans="1:32" s="11" customFormat="1" ht="12.75" customHeight="1" x14ac:dyDescent="0.3">
      <c r="A444" s="104"/>
      <c r="B444" s="52"/>
      <c r="C444" s="784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2"/>
      <c r="AF444" s="28" t="s">
        <v>542</v>
      </c>
    </row>
    <row r="445" spans="1:32" s="11" customFormat="1" ht="12.75" customHeight="1" x14ac:dyDescent="0.3">
      <c r="A445" s="102">
        <v>4</v>
      </c>
      <c r="B445" s="51" t="s">
        <v>4707</v>
      </c>
      <c r="C445" s="780" t="s">
        <v>0</v>
      </c>
      <c r="D445" s="15"/>
      <c r="E445" s="16"/>
      <c r="F445" s="16"/>
      <c r="G445" s="112"/>
      <c r="H445" s="15"/>
      <c r="I445" s="17"/>
      <c r="J445" s="18"/>
      <c r="K445" s="111"/>
      <c r="L445" s="15"/>
      <c r="M445" s="18"/>
      <c r="N445" s="18"/>
      <c r="O445" s="111"/>
      <c r="P445" s="34"/>
      <c r="Q445" s="35"/>
      <c r="R445" s="36"/>
      <c r="S445" s="111"/>
      <c r="T445" s="15"/>
      <c r="U445" s="18"/>
      <c r="V445" s="18"/>
      <c r="W445" s="111"/>
      <c r="X445" s="18"/>
      <c r="Y445" s="18"/>
      <c r="Z445" s="18"/>
      <c r="AA445" s="111"/>
      <c r="AB445" s="15"/>
      <c r="AC445" s="17"/>
      <c r="AD445" s="18"/>
      <c r="AE445" s="290"/>
      <c r="AF445" s="28" t="s">
        <v>0</v>
      </c>
    </row>
    <row r="446" spans="1:32" s="11" customFormat="1" ht="12.75" customHeight="1" x14ac:dyDescent="0.3">
      <c r="A446" s="104"/>
      <c r="B446" s="52" t="s">
        <v>409</v>
      </c>
      <c r="C446" s="781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1"/>
      <c r="AF446" s="28" t="s">
        <v>0</v>
      </c>
    </row>
    <row r="447" spans="1:32" s="11" customFormat="1" ht="12.75" customHeight="1" x14ac:dyDescent="0.3">
      <c r="A447" s="104"/>
      <c r="B447" s="52"/>
      <c r="C447" s="784" t="s">
        <v>1</v>
      </c>
      <c r="D447" s="25" t="s">
        <v>3221</v>
      </c>
      <c r="E447" s="26">
        <v>4</v>
      </c>
      <c r="F447" s="26"/>
      <c r="G447" s="108" t="s">
        <v>181</v>
      </c>
      <c r="H447" s="25" t="s">
        <v>3221</v>
      </c>
      <c r="I447" s="27">
        <v>4</v>
      </c>
      <c r="J447" s="28"/>
      <c r="K447" s="107" t="s">
        <v>181</v>
      </c>
      <c r="L447" s="25" t="s">
        <v>3221</v>
      </c>
      <c r="M447" s="28">
        <v>4</v>
      </c>
      <c r="N447" s="28"/>
      <c r="O447" s="107" t="s">
        <v>181</v>
      </c>
      <c r="P447" s="25"/>
      <c r="Q447" s="27"/>
      <c r="R447" s="28"/>
      <c r="S447" s="107"/>
      <c r="T447" s="25"/>
      <c r="U447" s="28"/>
      <c r="V447" s="28"/>
      <c r="W447" s="107"/>
      <c r="X447" s="25"/>
      <c r="Y447" s="28"/>
      <c r="Z447" s="28"/>
      <c r="AA447" s="107"/>
      <c r="AB447" s="25"/>
      <c r="AC447" s="27"/>
      <c r="AD447" s="28"/>
      <c r="AE447" s="292"/>
      <c r="AF447" s="28" t="s">
        <v>1</v>
      </c>
    </row>
    <row r="448" spans="1:32" s="11" customFormat="1" ht="12.75" customHeight="1" x14ac:dyDescent="0.3">
      <c r="A448" s="104"/>
      <c r="B448" s="52"/>
      <c r="C448" s="784"/>
      <c r="D448" s="40"/>
      <c r="E448" s="41"/>
      <c r="F448" s="42"/>
      <c r="G448" s="105"/>
      <c r="H448" s="40"/>
      <c r="I448" s="42"/>
      <c r="J448" s="42"/>
      <c r="K448" s="105"/>
      <c r="L448" s="40" t="s">
        <v>5043</v>
      </c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3"/>
      <c r="AF448" s="28" t="s">
        <v>542</v>
      </c>
    </row>
    <row r="449" spans="1:32" s="11" customFormat="1" ht="12.75" customHeight="1" x14ac:dyDescent="0.3">
      <c r="A449" s="102">
        <v>5</v>
      </c>
      <c r="B449" s="51" t="s">
        <v>3534</v>
      </c>
      <c r="C449" s="780" t="s">
        <v>0</v>
      </c>
      <c r="D449" s="15" t="s">
        <v>5009</v>
      </c>
      <c r="E449" s="16"/>
      <c r="F449" s="16"/>
      <c r="G449" s="112"/>
      <c r="H449" s="15" t="s">
        <v>5009</v>
      </c>
      <c r="I449" s="17"/>
      <c r="J449" s="18"/>
      <c r="K449" s="111"/>
      <c r="L449" s="15" t="s">
        <v>5009</v>
      </c>
      <c r="M449" s="18"/>
      <c r="N449" s="18"/>
      <c r="O449" s="111"/>
      <c r="P449" s="34" t="s">
        <v>5009</v>
      </c>
      <c r="Q449" s="35"/>
      <c r="R449" s="36"/>
      <c r="S449" s="111"/>
      <c r="T449" s="15" t="s">
        <v>5009</v>
      </c>
      <c r="U449" s="18"/>
      <c r="V449" s="18"/>
      <c r="W449" s="111"/>
      <c r="X449" s="18"/>
      <c r="Y449" s="18"/>
      <c r="Z449" s="18"/>
      <c r="AA449" s="111"/>
      <c r="AB449" s="15"/>
      <c r="AC449" s="17"/>
      <c r="AD449" s="18"/>
      <c r="AE449" s="290"/>
      <c r="AF449" s="28" t="s">
        <v>0</v>
      </c>
    </row>
    <row r="450" spans="1:32" s="11" customFormat="1" ht="12.75" customHeight="1" x14ac:dyDescent="0.3">
      <c r="A450" s="104"/>
      <c r="B450" s="52" t="s">
        <v>409</v>
      </c>
      <c r="C450" s="781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1"/>
      <c r="AF450" s="28" t="s">
        <v>0</v>
      </c>
    </row>
    <row r="451" spans="1:32" s="11" customFormat="1" ht="12.75" customHeight="1" x14ac:dyDescent="0.3">
      <c r="A451" s="104"/>
      <c r="B451" s="52"/>
      <c r="C451" s="784" t="s">
        <v>1</v>
      </c>
      <c r="D451" s="25"/>
      <c r="E451" s="26"/>
      <c r="F451" s="26"/>
      <c r="G451" s="108"/>
      <c r="H451" s="25"/>
      <c r="I451" s="27"/>
      <c r="J451" s="28"/>
      <c r="K451" s="107"/>
      <c r="L451" s="25"/>
      <c r="M451" s="28"/>
      <c r="N451" s="28"/>
      <c r="O451" s="107"/>
      <c r="P451" s="25"/>
      <c r="Q451" s="27"/>
      <c r="R451" s="28"/>
      <c r="S451" s="107"/>
      <c r="T451" s="25"/>
      <c r="U451" s="28"/>
      <c r="V451" s="28"/>
      <c r="W451" s="107"/>
      <c r="X451" s="25"/>
      <c r="Y451" s="28"/>
      <c r="Z451" s="28"/>
      <c r="AA451" s="107"/>
      <c r="AB451" s="25"/>
      <c r="AC451" s="27"/>
      <c r="AD451" s="28"/>
      <c r="AE451" s="292"/>
      <c r="AF451" s="28" t="s">
        <v>1</v>
      </c>
    </row>
    <row r="452" spans="1:32" s="11" customFormat="1" ht="12.75" customHeight="1" x14ac:dyDescent="0.3">
      <c r="A452" s="104"/>
      <c r="B452" s="52"/>
      <c r="C452" s="784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3"/>
      <c r="AF452" s="28" t="s">
        <v>542</v>
      </c>
    </row>
    <row r="453" spans="1:32" s="11" customFormat="1" ht="12.75" customHeight="1" x14ac:dyDescent="0.3">
      <c r="A453" s="102">
        <v>6</v>
      </c>
      <c r="B453" s="51" t="s">
        <v>4709</v>
      </c>
      <c r="C453" s="780" t="s">
        <v>0</v>
      </c>
      <c r="D453" s="15" t="s">
        <v>3584</v>
      </c>
      <c r="E453" s="16">
        <v>4</v>
      </c>
      <c r="F453" s="16"/>
      <c r="G453" s="112" t="s">
        <v>181</v>
      </c>
      <c r="H453" s="15" t="s">
        <v>3584</v>
      </c>
      <c r="I453" s="17">
        <v>4</v>
      </c>
      <c r="J453" s="18"/>
      <c r="K453" s="111" t="s">
        <v>181</v>
      </c>
      <c r="L453" s="18" t="s">
        <v>3584</v>
      </c>
      <c r="M453" s="18">
        <v>4</v>
      </c>
      <c r="N453" s="18"/>
      <c r="O453" s="111" t="s">
        <v>181</v>
      </c>
      <c r="P453" s="15" t="s">
        <v>3218</v>
      </c>
      <c r="Q453" s="17">
        <v>4</v>
      </c>
      <c r="R453" s="18"/>
      <c r="S453" s="111" t="s">
        <v>181</v>
      </c>
      <c r="T453" s="15"/>
      <c r="U453" s="18"/>
      <c r="V453" s="18"/>
      <c r="W453" s="111"/>
      <c r="X453" s="15"/>
      <c r="Y453" s="18"/>
      <c r="Z453" s="18"/>
      <c r="AA453" s="111"/>
      <c r="AB453" s="15"/>
      <c r="AC453" s="17"/>
      <c r="AD453" s="18"/>
      <c r="AE453" s="290"/>
      <c r="AF453" s="28" t="s">
        <v>0</v>
      </c>
    </row>
    <row r="454" spans="1:32" s="11" customFormat="1" ht="12.75" customHeight="1" x14ac:dyDescent="0.3">
      <c r="A454" s="104"/>
      <c r="B454" s="52" t="s">
        <v>409</v>
      </c>
      <c r="C454" s="781"/>
      <c r="D454" s="20"/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1"/>
      <c r="AF454" s="28" t="s">
        <v>0</v>
      </c>
    </row>
    <row r="455" spans="1:32" s="11" customFormat="1" ht="12.75" customHeight="1" x14ac:dyDescent="0.3">
      <c r="A455" s="104"/>
      <c r="B455" s="52"/>
      <c r="C455" s="784" t="s">
        <v>1</v>
      </c>
      <c r="D455" s="25"/>
      <c r="E455" s="26"/>
      <c r="F455" s="26"/>
      <c r="G455" s="108"/>
      <c r="H455" s="25"/>
      <c r="I455" s="27"/>
      <c r="J455" s="28"/>
      <c r="K455" s="107"/>
      <c r="L455" s="25"/>
      <c r="M455" s="28"/>
      <c r="N455" s="28"/>
      <c r="O455" s="107"/>
      <c r="P455" s="30" t="s">
        <v>3218</v>
      </c>
      <c r="Q455" s="31">
        <v>2</v>
      </c>
      <c r="R455" s="28"/>
      <c r="S455" s="107" t="s">
        <v>181</v>
      </c>
      <c r="T455" s="25"/>
      <c r="U455" s="28"/>
      <c r="V455" s="28"/>
      <c r="W455" s="107"/>
      <c r="X455" s="25"/>
      <c r="Y455" s="28"/>
      <c r="Z455" s="28"/>
      <c r="AA455" s="107"/>
      <c r="AB455" s="25"/>
      <c r="AC455" s="27"/>
      <c r="AD455" s="28"/>
      <c r="AE455" s="292"/>
      <c r="AF455" s="28" t="s">
        <v>1</v>
      </c>
    </row>
    <row r="456" spans="1:32" s="11" customFormat="1" ht="12.75" customHeight="1" x14ac:dyDescent="0.3">
      <c r="A456" s="104"/>
      <c r="B456" s="52"/>
      <c r="C456" s="784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 t="s">
        <v>5043</v>
      </c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2"/>
      <c r="AF456" s="28" t="s">
        <v>542</v>
      </c>
    </row>
    <row r="457" spans="1:32" s="11" customFormat="1" ht="12.75" customHeight="1" x14ac:dyDescent="0.3">
      <c r="A457" s="102">
        <v>7</v>
      </c>
      <c r="B457" s="51" t="s">
        <v>5016</v>
      </c>
      <c r="C457" s="780" t="s">
        <v>0</v>
      </c>
      <c r="D457" s="15"/>
      <c r="E457" s="16"/>
      <c r="F457" s="16"/>
      <c r="G457" s="112"/>
      <c r="H457" s="15"/>
      <c r="I457" s="17"/>
      <c r="J457" s="18"/>
      <c r="K457" s="111"/>
      <c r="L457" s="18"/>
      <c r="M457" s="18"/>
      <c r="N457" s="18"/>
      <c r="O457" s="111"/>
      <c r="P457" s="15" t="s">
        <v>3224</v>
      </c>
      <c r="Q457" s="17">
        <v>4</v>
      </c>
      <c r="R457" s="18"/>
      <c r="S457" s="111" t="s">
        <v>183</v>
      </c>
      <c r="T457" s="15" t="s">
        <v>3224</v>
      </c>
      <c r="U457" s="17">
        <v>4</v>
      </c>
      <c r="V457" s="18"/>
      <c r="W457" s="111" t="s">
        <v>183</v>
      </c>
      <c r="X457" s="15"/>
      <c r="Y457" s="18"/>
      <c r="Z457" s="18"/>
      <c r="AA457" s="111"/>
      <c r="AB457" s="15"/>
      <c r="AC457" s="17"/>
      <c r="AD457" s="18"/>
      <c r="AE457" s="290"/>
      <c r="AF457" s="28" t="s">
        <v>0</v>
      </c>
    </row>
    <row r="458" spans="1:32" s="11" customFormat="1" ht="12.75" customHeight="1" x14ac:dyDescent="0.3">
      <c r="A458" s="104"/>
      <c r="B458" s="52" t="s">
        <v>409</v>
      </c>
      <c r="C458" s="781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20"/>
      <c r="Q458" s="24"/>
      <c r="R458" s="24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1"/>
      <c r="AF458" s="28" t="s">
        <v>0</v>
      </c>
    </row>
    <row r="459" spans="1:32" s="11" customFormat="1" ht="12.75" customHeight="1" x14ac:dyDescent="0.3">
      <c r="A459" s="104"/>
      <c r="B459" s="52"/>
      <c r="C459" s="784" t="s">
        <v>1</v>
      </c>
      <c r="D459" s="25"/>
      <c r="E459" s="26"/>
      <c r="F459" s="26"/>
      <c r="G459" s="108"/>
      <c r="H459" s="25"/>
      <c r="I459" s="27"/>
      <c r="J459" s="28"/>
      <c r="K459" s="107"/>
      <c r="L459" s="25"/>
      <c r="M459" s="28"/>
      <c r="N459" s="28"/>
      <c r="O459" s="107"/>
      <c r="P459" s="30"/>
      <c r="Q459" s="31"/>
      <c r="R459" s="28"/>
      <c r="S459" s="107"/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2"/>
      <c r="AF459" s="28" t="s">
        <v>1</v>
      </c>
    </row>
    <row r="460" spans="1:32" s="11" customFormat="1" ht="12.75" customHeight="1" x14ac:dyDescent="0.3">
      <c r="A460" s="104"/>
      <c r="B460" s="52"/>
      <c r="C460" s="784"/>
      <c r="D460" s="25"/>
      <c r="E460" s="26"/>
      <c r="F460" s="26"/>
      <c r="G460" s="108"/>
      <c r="H460" s="25"/>
      <c r="I460" s="28"/>
      <c r="J460" s="28"/>
      <c r="K460" s="107"/>
      <c r="L460" s="25"/>
      <c r="M460" s="28"/>
      <c r="N460" s="28"/>
      <c r="O460" s="107"/>
      <c r="P460" s="30"/>
      <c r="Q460" s="31"/>
      <c r="R460" s="32"/>
      <c r="S460" s="107"/>
      <c r="T460" s="25"/>
      <c r="U460" s="28"/>
      <c r="V460" s="28"/>
      <c r="W460" s="107"/>
      <c r="X460" s="25"/>
      <c r="Y460" s="33"/>
      <c r="Z460" s="33"/>
      <c r="AA460" s="113"/>
      <c r="AB460" s="25"/>
      <c r="AC460" s="27"/>
      <c r="AD460" s="28"/>
      <c r="AE460" s="292"/>
      <c r="AF460" s="28" t="s">
        <v>542</v>
      </c>
    </row>
    <row r="461" spans="1:32" s="11" customFormat="1" ht="12.75" customHeight="1" x14ac:dyDescent="0.3">
      <c r="A461" s="102">
        <v>8</v>
      </c>
      <c r="B461" s="51" t="s">
        <v>5018</v>
      </c>
      <c r="C461" s="780" t="s">
        <v>0</v>
      </c>
      <c r="D461" s="15" t="s">
        <v>3222</v>
      </c>
      <c r="E461" s="16">
        <v>4</v>
      </c>
      <c r="F461" s="16"/>
      <c r="G461" s="112" t="s">
        <v>149</v>
      </c>
      <c r="H461" s="15" t="s">
        <v>3222</v>
      </c>
      <c r="I461" s="17">
        <v>4</v>
      </c>
      <c r="J461" s="18"/>
      <c r="K461" s="111" t="s">
        <v>149</v>
      </c>
      <c r="L461" s="15" t="s">
        <v>3222</v>
      </c>
      <c r="M461" s="18">
        <v>4</v>
      </c>
      <c r="N461" s="18"/>
      <c r="O461" s="111" t="s">
        <v>149</v>
      </c>
      <c r="P461" s="34" t="s">
        <v>3222</v>
      </c>
      <c r="Q461" s="35">
        <v>4</v>
      </c>
      <c r="R461" s="36"/>
      <c r="S461" s="111" t="s">
        <v>149</v>
      </c>
      <c r="T461" s="15" t="s">
        <v>3222</v>
      </c>
      <c r="U461" s="18">
        <v>4</v>
      </c>
      <c r="V461" s="18"/>
      <c r="W461" s="111" t="s">
        <v>149</v>
      </c>
      <c r="X461" s="18"/>
      <c r="Y461" s="18"/>
      <c r="Z461" s="18"/>
      <c r="AA461" s="111"/>
      <c r="AB461" s="15"/>
      <c r="AC461" s="17"/>
      <c r="AD461" s="18"/>
      <c r="AE461" s="290"/>
      <c r="AF461" s="28" t="s">
        <v>0</v>
      </c>
    </row>
    <row r="462" spans="1:32" s="11" customFormat="1" ht="12.75" customHeight="1" x14ac:dyDescent="0.3">
      <c r="A462" s="104"/>
      <c r="B462" s="52" t="s">
        <v>409</v>
      </c>
      <c r="C462" s="781"/>
      <c r="D462" s="20"/>
      <c r="E462" s="21"/>
      <c r="F462" s="21"/>
      <c r="G462" s="110"/>
      <c r="H462" s="20"/>
      <c r="I462" s="22"/>
      <c r="J462" s="22"/>
      <c r="K462" s="109"/>
      <c r="L462" s="20"/>
      <c r="M462" s="22"/>
      <c r="N462" s="22"/>
      <c r="O462" s="109"/>
      <c r="P462" s="37"/>
      <c r="Q462" s="38"/>
      <c r="R462" s="39"/>
      <c r="S462" s="109"/>
      <c r="T462" s="20" t="s">
        <v>5043</v>
      </c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1"/>
      <c r="AF462" s="28" t="s">
        <v>0</v>
      </c>
    </row>
    <row r="463" spans="1:32" s="11" customFormat="1" ht="12.75" customHeight="1" x14ac:dyDescent="0.3">
      <c r="A463" s="104"/>
      <c r="B463" s="52"/>
      <c r="C463" s="784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2"/>
      <c r="AF463" s="28" t="s">
        <v>1</v>
      </c>
    </row>
    <row r="464" spans="1:32" s="11" customFormat="1" ht="12.75" customHeight="1" x14ac:dyDescent="0.3">
      <c r="A464" s="103"/>
      <c r="B464" s="52"/>
      <c r="C464" s="785"/>
      <c r="D464" s="25"/>
      <c r="E464" s="26"/>
      <c r="F464" s="26"/>
      <c r="G464" s="108"/>
      <c r="H464" s="25"/>
      <c r="I464" s="28"/>
      <c r="J464" s="28"/>
      <c r="K464" s="107"/>
      <c r="L464" s="25"/>
      <c r="M464" s="28"/>
      <c r="N464" s="28"/>
      <c r="O464" s="107"/>
      <c r="P464" s="25"/>
      <c r="Q464" s="27"/>
      <c r="R464" s="28"/>
      <c r="S464" s="107"/>
      <c r="T464" s="25"/>
      <c r="U464" s="28"/>
      <c r="V464" s="28"/>
      <c r="W464" s="107"/>
      <c r="X464" s="25"/>
      <c r="Y464" s="33"/>
      <c r="Z464" s="33"/>
      <c r="AA464" s="113"/>
      <c r="AB464" s="25"/>
      <c r="AC464" s="27"/>
      <c r="AD464" s="28"/>
      <c r="AE464" s="292"/>
      <c r="AF464" s="28" t="s">
        <v>542</v>
      </c>
    </row>
    <row r="465" spans="1:32" s="11" customFormat="1" ht="12.75" customHeight="1" x14ac:dyDescent="0.3">
      <c r="A465" s="102">
        <v>9</v>
      </c>
      <c r="B465" s="51" t="s">
        <v>5017</v>
      </c>
      <c r="C465" s="780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8"/>
      <c r="Q465" s="18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8"/>
      <c r="AD465" s="18"/>
      <c r="AE465" s="290"/>
      <c r="AF465" s="28" t="s">
        <v>0</v>
      </c>
    </row>
    <row r="466" spans="1:32" s="11" customFormat="1" ht="12.75" customHeight="1" x14ac:dyDescent="0.3">
      <c r="A466" s="104"/>
      <c r="B466" s="52" t="s">
        <v>409</v>
      </c>
      <c r="C466" s="781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2"/>
      <c r="S466" s="109"/>
      <c r="T466" s="20"/>
      <c r="U466" s="22"/>
      <c r="V466" s="22"/>
      <c r="W466" s="109"/>
      <c r="X466" s="20"/>
      <c r="Y466" s="24"/>
      <c r="Z466" s="24"/>
      <c r="AA466" s="109"/>
      <c r="AB466" s="20"/>
      <c r="AC466" s="22"/>
      <c r="AD466" s="22"/>
      <c r="AE466" s="291"/>
      <c r="AF466" s="28" t="s">
        <v>0</v>
      </c>
    </row>
    <row r="467" spans="1:32" s="11" customFormat="1" ht="12.75" customHeight="1" x14ac:dyDescent="0.3">
      <c r="A467" s="104"/>
      <c r="B467" s="52"/>
      <c r="C467" s="784" t="s">
        <v>1</v>
      </c>
      <c r="D467" s="25"/>
      <c r="E467" s="26"/>
      <c r="F467" s="26"/>
      <c r="G467" s="108"/>
      <c r="H467" s="25"/>
      <c r="I467" s="27"/>
      <c r="J467" s="28"/>
      <c r="K467" s="107"/>
      <c r="L467" s="25"/>
      <c r="M467" s="28"/>
      <c r="N467" s="28"/>
      <c r="O467" s="107"/>
      <c r="P467" s="25" t="s">
        <v>3224</v>
      </c>
      <c r="Q467" s="28">
        <v>4</v>
      </c>
      <c r="R467" s="28"/>
      <c r="S467" s="107" t="s">
        <v>183</v>
      </c>
      <c r="T467" s="25" t="s">
        <v>3224</v>
      </c>
      <c r="U467" s="28">
        <v>4</v>
      </c>
      <c r="V467" s="28"/>
      <c r="W467" s="107" t="s">
        <v>183</v>
      </c>
      <c r="X467" s="25"/>
      <c r="Y467" s="28"/>
      <c r="Z467" s="28"/>
      <c r="AA467" s="107"/>
      <c r="AB467" s="25"/>
      <c r="AC467" s="27"/>
      <c r="AD467" s="28"/>
      <c r="AE467" s="292"/>
      <c r="AF467" s="28" t="s">
        <v>1</v>
      </c>
    </row>
    <row r="468" spans="1:32" s="11" customFormat="1" ht="12.75" customHeight="1" x14ac:dyDescent="0.3">
      <c r="A468" s="104"/>
      <c r="B468" s="52"/>
      <c r="C468" s="784"/>
      <c r="D468" s="25"/>
      <c r="E468" s="26"/>
      <c r="F468" s="26"/>
      <c r="G468" s="108"/>
      <c r="H468" s="25"/>
      <c r="I468" s="28"/>
      <c r="J468" s="28"/>
      <c r="K468" s="107"/>
      <c r="L468" s="25"/>
      <c r="M468" s="28"/>
      <c r="N468" s="28"/>
      <c r="O468" s="107"/>
      <c r="P468" s="25"/>
      <c r="Q468" s="28"/>
      <c r="R468" s="28"/>
      <c r="S468" s="107"/>
      <c r="T468" s="25"/>
      <c r="U468" s="28"/>
      <c r="V468" s="28"/>
      <c r="W468" s="107"/>
      <c r="X468" s="25"/>
      <c r="Y468" s="33"/>
      <c r="Z468" s="33"/>
      <c r="AA468" s="113"/>
      <c r="AB468" s="25"/>
      <c r="AC468" s="33"/>
      <c r="AD468" s="33"/>
      <c r="AE468" s="294"/>
      <c r="AF468" s="28" t="s">
        <v>542</v>
      </c>
    </row>
    <row r="469" spans="1:32" s="11" customFormat="1" ht="12.75" customHeight="1" x14ac:dyDescent="0.3">
      <c r="A469" s="102">
        <v>10</v>
      </c>
      <c r="B469" s="51" t="s">
        <v>5019</v>
      </c>
      <c r="C469" s="780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15"/>
      <c r="Q469" s="18"/>
      <c r="R469" s="18"/>
      <c r="S469" s="111"/>
      <c r="T469" s="18"/>
      <c r="U469" s="18"/>
      <c r="V469" s="18"/>
      <c r="W469" s="111"/>
      <c r="X469" s="15"/>
      <c r="Y469" s="18"/>
      <c r="Z469" s="18"/>
      <c r="AA469" s="111"/>
      <c r="AB469" s="15"/>
      <c r="AC469" s="18"/>
      <c r="AD469" s="18"/>
      <c r="AE469" s="290"/>
      <c r="AF469" s="28" t="s">
        <v>0</v>
      </c>
    </row>
    <row r="470" spans="1:32" s="11" customFormat="1" ht="12.75" customHeight="1" x14ac:dyDescent="0.3">
      <c r="A470" s="104"/>
      <c r="B470" s="52" t="s">
        <v>409</v>
      </c>
      <c r="C470" s="781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20"/>
      <c r="Q470" s="22"/>
      <c r="R470" s="22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1"/>
      <c r="AF470" s="28" t="s">
        <v>0</v>
      </c>
    </row>
    <row r="471" spans="1:32" s="11" customFormat="1" ht="12.75" customHeight="1" x14ac:dyDescent="0.3">
      <c r="A471" s="104"/>
      <c r="B471" s="52"/>
      <c r="C471" s="784" t="s">
        <v>1</v>
      </c>
      <c r="D471" s="25" t="s">
        <v>3222</v>
      </c>
      <c r="E471" s="26">
        <v>4</v>
      </c>
      <c r="F471" s="26"/>
      <c r="G471" s="108" t="s">
        <v>149</v>
      </c>
      <c r="H471" s="25" t="s">
        <v>3222</v>
      </c>
      <c r="I471" s="27">
        <v>4</v>
      </c>
      <c r="J471" s="28"/>
      <c r="K471" s="107" t="s">
        <v>149</v>
      </c>
      <c r="L471" s="28" t="s">
        <v>3222</v>
      </c>
      <c r="M471" s="28">
        <v>4</v>
      </c>
      <c r="N471" s="28"/>
      <c r="O471" s="107" t="s">
        <v>149</v>
      </c>
      <c r="P471" s="25" t="s">
        <v>3222</v>
      </c>
      <c r="Q471" s="27">
        <v>4</v>
      </c>
      <c r="R471" s="28"/>
      <c r="S471" s="107" t="s">
        <v>149</v>
      </c>
      <c r="T471" s="25" t="s">
        <v>3222</v>
      </c>
      <c r="U471" s="28">
        <v>4</v>
      </c>
      <c r="V471" s="28"/>
      <c r="W471" s="107" t="s">
        <v>149</v>
      </c>
      <c r="X471" s="25"/>
      <c r="Y471" s="28"/>
      <c r="Z471" s="28"/>
      <c r="AA471" s="107"/>
      <c r="AB471" s="25"/>
      <c r="AC471" s="27"/>
      <c r="AD471" s="28"/>
      <c r="AE471" s="292"/>
      <c r="AF471" s="28" t="s">
        <v>1</v>
      </c>
    </row>
    <row r="472" spans="1:32" s="11" customFormat="1" ht="12.75" customHeight="1" x14ac:dyDescent="0.3">
      <c r="A472" s="103"/>
      <c r="B472" s="52"/>
      <c r="C472" s="785"/>
      <c r="D472" s="25"/>
      <c r="E472" s="26"/>
      <c r="F472" s="26"/>
      <c r="G472" s="108"/>
      <c r="H472" s="25"/>
      <c r="I472" s="28"/>
      <c r="J472" s="28"/>
      <c r="K472" s="107"/>
      <c r="L472" s="25"/>
      <c r="M472" s="28"/>
      <c r="N472" s="28"/>
      <c r="O472" s="107"/>
      <c r="P472" s="25"/>
      <c r="Q472" s="27"/>
      <c r="R472" s="27"/>
      <c r="S472" s="107"/>
      <c r="T472" s="25" t="s">
        <v>5043</v>
      </c>
      <c r="U472" s="28"/>
      <c r="V472" s="28"/>
      <c r="W472" s="107"/>
      <c r="X472" s="25"/>
      <c r="Y472" s="33"/>
      <c r="Z472" s="33"/>
      <c r="AA472" s="113"/>
      <c r="AB472" s="25"/>
      <c r="AC472" s="33"/>
      <c r="AD472" s="33"/>
      <c r="AE472" s="294"/>
      <c r="AF472" s="28" t="s">
        <v>542</v>
      </c>
    </row>
    <row r="473" spans="1:32" s="11" customFormat="1" ht="12.75" customHeight="1" x14ac:dyDescent="0.3">
      <c r="A473" s="102">
        <v>11</v>
      </c>
      <c r="B473" s="51" t="s">
        <v>5044</v>
      </c>
      <c r="C473" s="780" t="s">
        <v>0</v>
      </c>
      <c r="D473" s="15"/>
      <c r="E473" s="16"/>
      <c r="F473" s="16"/>
      <c r="G473" s="112"/>
      <c r="H473" s="15"/>
      <c r="I473" s="17"/>
      <c r="J473" s="18"/>
      <c r="K473" s="111"/>
      <c r="L473" s="15"/>
      <c r="M473" s="18"/>
      <c r="N473" s="18"/>
      <c r="O473" s="111"/>
      <c r="P473" s="34"/>
      <c r="Q473" s="35"/>
      <c r="R473" s="36"/>
      <c r="S473" s="111"/>
      <c r="T473" s="15"/>
      <c r="U473" s="18"/>
      <c r="V473" s="18"/>
      <c r="W473" s="111"/>
      <c r="X473" s="18" t="s">
        <v>5073</v>
      </c>
      <c r="Y473" s="18">
        <v>2</v>
      </c>
      <c r="Z473" s="18"/>
      <c r="AA473" s="111" t="s">
        <v>335</v>
      </c>
      <c r="AB473" s="15" t="s">
        <v>1260</v>
      </c>
      <c r="AC473" s="17">
        <v>5</v>
      </c>
      <c r="AD473" s="18"/>
      <c r="AE473" s="290" t="s">
        <v>329</v>
      </c>
      <c r="AF473" s="28" t="s">
        <v>0</v>
      </c>
    </row>
    <row r="474" spans="1:32" s="11" customFormat="1" ht="12.75" customHeight="1" x14ac:dyDescent="0.3">
      <c r="A474" s="104"/>
      <c r="B474" s="52" t="s">
        <v>5046</v>
      </c>
      <c r="C474" s="781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 t="s">
        <v>1279</v>
      </c>
      <c r="Y474" s="24">
        <v>3</v>
      </c>
      <c r="Z474" s="24"/>
      <c r="AA474" s="109" t="s">
        <v>598</v>
      </c>
      <c r="AB474" s="20"/>
      <c r="AC474" s="22"/>
      <c r="AD474" s="22"/>
      <c r="AE474" s="291"/>
      <c r="AF474" s="28" t="s">
        <v>0</v>
      </c>
    </row>
    <row r="475" spans="1:32" s="11" customFormat="1" ht="12.75" customHeight="1" x14ac:dyDescent="0.3">
      <c r="A475" s="104"/>
      <c r="B475" s="52"/>
      <c r="C475" s="784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 t="s">
        <v>1279</v>
      </c>
      <c r="Y475" s="28">
        <v>5</v>
      </c>
      <c r="Z475" s="28"/>
      <c r="AA475" s="107" t="s">
        <v>598</v>
      </c>
      <c r="AB475" s="25" t="s">
        <v>1260</v>
      </c>
      <c r="AC475" s="27">
        <v>5</v>
      </c>
      <c r="AD475" s="28"/>
      <c r="AE475" s="292" t="s">
        <v>329</v>
      </c>
      <c r="AF475" s="28" t="s">
        <v>1</v>
      </c>
    </row>
    <row r="476" spans="1:32" s="11" customFormat="1" ht="12.75" customHeight="1" x14ac:dyDescent="0.3">
      <c r="A476" s="104"/>
      <c r="B476" s="54"/>
      <c r="C476" s="784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 t="s">
        <v>5074</v>
      </c>
      <c r="Y476" s="43"/>
      <c r="Z476" s="43"/>
      <c r="AA476" s="106"/>
      <c r="AB476" s="40"/>
      <c r="AC476" s="41"/>
      <c r="AD476" s="42"/>
      <c r="AE476" s="293"/>
      <c r="AF476" s="28" t="s">
        <v>542</v>
      </c>
    </row>
    <row r="477" spans="1:32" s="11" customFormat="1" ht="12.75" customHeight="1" x14ac:dyDescent="0.3">
      <c r="A477" s="102">
        <v>1</v>
      </c>
      <c r="B477" s="51" t="s">
        <v>3244</v>
      </c>
      <c r="C477" s="780" t="s">
        <v>0</v>
      </c>
      <c r="D477" s="15" t="s">
        <v>3565</v>
      </c>
      <c r="E477" s="16"/>
      <c r="F477" s="16"/>
      <c r="G477" s="112"/>
      <c r="H477" s="15"/>
      <c r="I477" s="17"/>
      <c r="J477" s="18"/>
      <c r="K477" s="111"/>
      <c r="L477" s="15"/>
      <c r="M477" s="18"/>
      <c r="N477" s="18"/>
      <c r="O477" s="111"/>
      <c r="P477" s="34"/>
      <c r="Q477" s="35"/>
      <c r="R477" s="36"/>
      <c r="S477" s="111"/>
      <c r="T477" s="15"/>
      <c r="U477" s="18"/>
      <c r="V477" s="18"/>
      <c r="W477" s="111"/>
      <c r="X477" s="18"/>
      <c r="Y477" s="18"/>
      <c r="Z477" s="18"/>
      <c r="AA477" s="111"/>
      <c r="AB477" s="15"/>
      <c r="AC477" s="17"/>
      <c r="AD477" s="18"/>
      <c r="AE477" s="290"/>
      <c r="AF477" s="28" t="s">
        <v>0</v>
      </c>
    </row>
    <row r="478" spans="1:32" s="11" customFormat="1" ht="12.75" customHeight="1" x14ac:dyDescent="0.3">
      <c r="A478" s="104"/>
      <c r="B478" s="52"/>
      <c r="C478" s="781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37"/>
      <c r="Q478" s="38"/>
      <c r="R478" s="39"/>
      <c r="S478" s="109"/>
      <c r="T478" s="20"/>
      <c r="U478" s="22"/>
      <c r="V478" s="22"/>
      <c r="W478" s="109"/>
      <c r="X478" s="20"/>
      <c r="Y478" s="24"/>
      <c r="Z478" s="24"/>
      <c r="AA478" s="109"/>
      <c r="AB478" s="20"/>
      <c r="AC478" s="22"/>
      <c r="AD478" s="22"/>
      <c r="AE478" s="291"/>
      <c r="AF478" s="28" t="s">
        <v>0</v>
      </c>
    </row>
    <row r="479" spans="1:32" s="11" customFormat="1" ht="12.75" customHeight="1" x14ac:dyDescent="0.3">
      <c r="A479" s="104"/>
      <c r="B479" s="52"/>
      <c r="C479" s="784" t="s">
        <v>1</v>
      </c>
      <c r="D479" s="25"/>
      <c r="E479" s="26"/>
      <c r="F479" s="26"/>
      <c r="G479" s="108"/>
      <c r="H479" s="25"/>
      <c r="I479" s="27"/>
      <c r="J479" s="28"/>
      <c r="K479" s="107"/>
      <c r="L479" s="25"/>
      <c r="M479" s="28"/>
      <c r="N479" s="28"/>
      <c r="O479" s="107"/>
      <c r="P479" s="25"/>
      <c r="Q479" s="27"/>
      <c r="R479" s="28"/>
      <c r="S479" s="107"/>
      <c r="T479" s="25"/>
      <c r="U479" s="28"/>
      <c r="V479" s="28"/>
      <c r="W479" s="107"/>
      <c r="X479" s="25"/>
      <c r="Y479" s="28"/>
      <c r="Z479" s="28"/>
      <c r="AA479" s="107"/>
      <c r="AB479" s="25"/>
      <c r="AC479" s="27"/>
      <c r="AD479" s="28"/>
      <c r="AE479" s="292"/>
      <c r="AF479" s="28" t="s">
        <v>1</v>
      </c>
    </row>
    <row r="480" spans="1:32" s="11" customFormat="1" ht="12.75" customHeight="1" x14ac:dyDescent="0.3">
      <c r="A480" s="104"/>
      <c r="B480" s="52"/>
      <c r="C480" s="784"/>
      <c r="D480" s="40"/>
      <c r="E480" s="41"/>
      <c r="F480" s="42"/>
      <c r="G480" s="105"/>
      <c r="H480" s="40"/>
      <c r="I480" s="42"/>
      <c r="J480" s="42"/>
      <c r="K480" s="105"/>
      <c r="L480" s="40"/>
      <c r="M480" s="42"/>
      <c r="N480" s="42"/>
      <c r="O480" s="105"/>
      <c r="P480" s="40"/>
      <c r="Q480" s="41"/>
      <c r="R480" s="42"/>
      <c r="S480" s="105"/>
      <c r="T480" s="40"/>
      <c r="U480" s="42"/>
      <c r="V480" s="42"/>
      <c r="W480" s="105"/>
      <c r="X480" s="40"/>
      <c r="Y480" s="43"/>
      <c r="Z480" s="43"/>
      <c r="AA480" s="106"/>
      <c r="AB480" s="40"/>
      <c r="AC480" s="41"/>
      <c r="AD480" s="42"/>
      <c r="AE480" s="293"/>
      <c r="AF480" s="28" t="s">
        <v>542</v>
      </c>
    </row>
    <row r="481" spans="1:32" s="11" customFormat="1" ht="12.75" customHeight="1" x14ac:dyDescent="0.3">
      <c r="A481" s="102">
        <v>2</v>
      </c>
      <c r="B481" s="51" t="s">
        <v>4663</v>
      </c>
      <c r="C481" s="780" t="s">
        <v>0</v>
      </c>
      <c r="D481" s="15" t="s">
        <v>3524</v>
      </c>
      <c r="E481" s="16"/>
      <c r="F481" s="16"/>
      <c r="G481" s="112"/>
      <c r="H481" s="15" t="s">
        <v>3524</v>
      </c>
      <c r="I481" s="17"/>
      <c r="J481" s="18"/>
      <c r="K481" s="111"/>
      <c r="L481" s="15" t="s">
        <v>3524</v>
      </c>
      <c r="M481" s="18"/>
      <c r="N481" s="18"/>
      <c r="O481" s="111"/>
      <c r="P481" s="34" t="s">
        <v>3524</v>
      </c>
      <c r="Q481" s="35"/>
      <c r="R481" s="36"/>
      <c r="S481" s="111"/>
      <c r="T481" s="15" t="s">
        <v>3524</v>
      </c>
      <c r="U481" s="18"/>
      <c r="V481" s="18"/>
      <c r="W481" s="111"/>
      <c r="X481" s="18"/>
      <c r="Y481" s="18"/>
      <c r="Z481" s="18"/>
      <c r="AA481" s="111"/>
      <c r="AB481" s="15"/>
      <c r="AC481" s="17"/>
      <c r="AD481" s="18"/>
      <c r="AE481" s="290"/>
      <c r="AF481" s="28" t="s">
        <v>0</v>
      </c>
    </row>
    <row r="482" spans="1:32" s="11" customFormat="1" ht="12.75" customHeight="1" x14ac:dyDescent="0.3">
      <c r="A482" s="104"/>
      <c r="B482" s="52"/>
      <c r="C482" s="781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37"/>
      <c r="Q482" s="38"/>
      <c r="R482" s="39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1"/>
      <c r="AF482" s="28" t="s">
        <v>0</v>
      </c>
    </row>
    <row r="483" spans="1:32" s="11" customFormat="1" ht="12.75" customHeight="1" x14ac:dyDescent="0.3">
      <c r="A483" s="104"/>
      <c r="B483" s="52"/>
      <c r="C483" s="784" t="s">
        <v>1</v>
      </c>
      <c r="D483" s="25" t="s">
        <v>3524</v>
      </c>
      <c r="E483" s="26"/>
      <c r="F483" s="26"/>
      <c r="G483" s="108"/>
      <c r="H483" s="25" t="s">
        <v>3220</v>
      </c>
      <c r="I483" s="27">
        <v>4</v>
      </c>
      <c r="J483" s="28" t="s">
        <v>522</v>
      </c>
      <c r="K483" s="107" t="s">
        <v>216</v>
      </c>
      <c r="L483" s="25" t="s">
        <v>3220</v>
      </c>
      <c r="M483" s="28">
        <v>4</v>
      </c>
      <c r="N483" s="28" t="s">
        <v>522</v>
      </c>
      <c r="O483" s="107" t="s">
        <v>216</v>
      </c>
      <c r="P483" s="25" t="s">
        <v>3220</v>
      </c>
      <c r="Q483" s="27">
        <v>4</v>
      </c>
      <c r="R483" s="28" t="s">
        <v>522</v>
      </c>
      <c r="S483" s="107" t="s">
        <v>216</v>
      </c>
      <c r="T483" s="25" t="s">
        <v>3230</v>
      </c>
      <c r="U483" s="28">
        <v>4</v>
      </c>
      <c r="V483" s="454" t="s">
        <v>417</v>
      </c>
      <c r="W483" s="107" t="s">
        <v>599</v>
      </c>
      <c r="X483" s="25"/>
      <c r="Y483" s="28"/>
      <c r="Z483" s="28"/>
      <c r="AA483" s="107"/>
      <c r="AB483" s="25"/>
      <c r="AC483" s="27"/>
      <c r="AD483" s="28"/>
      <c r="AE483" s="292"/>
      <c r="AF483" s="28" t="s">
        <v>1</v>
      </c>
    </row>
    <row r="484" spans="1:32" s="11" customFormat="1" ht="12.75" customHeight="1" x14ac:dyDescent="0.3">
      <c r="A484" s="104"/>
      <c r="B484" s="52"/>
      <c r="C484" s="784"/>
      <c r="D484" s="40"/>
      <c r="E484" s="41"/>
      <c r="F484" s="42"/>
      <c r="G484" s="105"/>
      <c r="H484" s="40"/>
      <c r="I484" s="42"/>
      <c r="J484" s="42"/>
      <c r="K484" s="105"/>
      <c r="L484" s="40"/>
      <c r="M484" s="42"/>
      <c r="N484" s="42"/>
      <c r="O484" s="105"/>
      <c r="P484" s="40"/>
      <c r="Q484" s="41"/>
      <c r="R484" s="42"/>
      <c r="S484" s="105"/>
      <c r="T484" s="40"/>
      <c r="U484" s="42"/>
      <c r="V484" s="42"/>
      <c r="W484" s="105"/>
      <c r="X484" s="40"/>
      <c r="Y484" s="43"/>
      <c r="Z484" s="43"/>
      <c r="AA484" s="106"/>
      <c r="AB484" s="40"/>
      <c r="AC484" s="41"/>
      <c r="AD484" s="42"/>
      <c r="AE484" s="293"/>
      <c r="AF484" s="28" t="s">
        <v>542</v>
      </c>
    </row>
    <row r="485" spans="1:32" s="11" customFormat="1" ht="12.75" customHeight="1" x14ac:dyDescent="0.3">
      <c r="A485" s="102">
        <v>3</v>
      </c>
      <c r="B485" s="51" t="s">
        <v>4664</v>
      </c>
      <c r="C485" s="780" t="s">
        <v>0</v>
      </c>
      <c r="D485" s="15" t="s">
        <v>3524</v>
      </c>
      <c r="E485" s="16"/>
      <c r="F485" s="16"/>
      <c r="G485" s="112"/>
      <c r="H485" s="15" t="s">
        <v>3524</v>
      </c>
      <c r="I485" s="17"/>
      <c r="J485" s="18"/>
      <c r="K485" s="111"/>
      <c r="L485" s="18" t="s">
        <v>3524</v>
      </c>
      <c r="M485" s="18"/>
      <c r="N485" s="18"/>
      <c r="O485" s="111"/>
      <c r="P485" s="15" t="s">
        <v>3524</v>
      </c>
      <c r="Q485" s="17"/>
      <c r="R485" s="18"/>
      <c r="S485" s="111"/>
      <c r="T485" s="15" t="s">
        <v>3524</v>
      </c>
      <c r="U485" s="18"/>
      <c r="V485" s="18"/>
      <c r="W485" s="111"/>
      <c r="X485" s="15"/>
      <c r="Y485" s="18"/>
      <c r="Z485" s="18"/>
      <c r="AA485" s="111"/>
      <c r="AB485" s="15"/>
      <c r="AC485" s="17"/>
      <c r="AD485" s="18"/>
      <c r="AE485" s="290"/>
      <c r="AF485" s="28" t="s">
        <v>0</v>
      </c>
    </row>
    <row r="486" spans="1:32" s="11" customFormat="1" ht="12.75" customHeight="1" x14ac:dyDescent="0.3">
      <c r="A486" s="104"/>
      <c r="B486" s="52"/>
      <c r="C486" s="781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20"/>
      <c r="Q486" s="24"/>
      <c r="R486" s="24"/>
      <c r="S486" s="109"/>
      <c r="T486" s="20"/>
      <c r="U486" s="24"/>
      <c r="V486" s="22"/>
      <c r="W486" s="109"/>
      <c r="X486" s="20"/>
      <c r="Y486" s="24"/>
      <c r="Z486" s="24"/>
      <c r="AA486" s="109"/>
      <c r="AB486" s="20"/>
      <c r="AC486" s="22"/>
      <c r="AD486" s="22"/>
      <c r="AE486" s="291"/>
      <c r="AF486" s="28" t="s">
        <v>0</v>
      </c>
    </row>
    <row r="487" spans="1:32" s="11" customFormat="1" ht="12.75" customHeight="1" x14ac:dyDescent="0.3">
      <c r="A487" s="104"/>
      <c r="B487" s="52"/>
      <c r="C487" s="784" t="s">
        <v>1</v>
      </c>
      <c r="D487" s="25" t="s">
        <v>3524</v>
      </c>
      <c r="E487" s="26"/>
      <c r="F487" s="26"/>
      <c r="G487" s="108"/>
      <c r="H487" s="25" t="s">
        <v>3221</v>
      </c>
      <c r="I487" s="27">
        <v>4</v>
      </c>
      <c r="J487" s="28" t="s">
        <v>427</v>
      </c>
      <c r="K487" s="107" t="s">
        <v>792</v>
      </c>
      <c r="L487" s="25" t="s">
        <v>3221</v>
      </c>
      <c r="M487" s="28">
        <v>4</v>
      </c>
      <c r="N487" s="28" t="s">
        <v>427</v>
      </c>
      <c r="O487" s="107" t="s">
        <v>792</v>
      </c>
      <c r="P487" s="30" t="s">
        <v>3221</v>
      </c>
      <c r="Q487" s="31">
        <v>4</v>
      </c>
      <c r="R487" s="28" t="s">
        <v>427</v>
      </c>
      <c r="S487" s="107" t="s">
        <v>792</v>
      </c>
      <c r="T487" s="25" t="s">
        <v>3194</v>
      </c>
      <c r="U487" s="28">
        <v>4</v>
      </c>
      <c r="V487" s="454" t="s">
        <v>417</v>
      </c>
      <c r="W487" s="107" t="s">
        <v>599</v>
      </c>
      <c r="X487" s="25"/>
      <c r="Y487" s="28"/>
      <c r="Z487" s="28"/>
      <c r="AA487" s="107"/>
      <c r="AB487" s="25"/>
      <c r="AC487" s="27"/>
      <c r="AD487" s="28"/>
      <c r="AE487" s="292"/>
      <c r="AF487" s="28" t="s">
        <v>1</v>
      </c>
    </row>
    <row r="488" spans="1:32" s="11" customFormat="1" ht="12.75" customHeight="1" x14ac:dyDescent="0.3">
      <c r="A488" s="104"/>
      <c r="B488" s="52"/>
      <c r="C488" s="784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30" t="s">
        <v>1249</v>
      </c>
      <c r="Q488" s="31"/>
      <c r="R488" s="32"/>
      <c r="S488" s="107"/>
      <c r="T488" s="25"/>
      <c r="U488" s="27"/>
      <c r="V488" s="27"/>
      <c r="W488" s="107"/>
      <c r="X488" s="25"/>
      <c r="Y488" s="33"/>
      <c r="Z488" s="33"/>
      <c r="AA488" s="113"/>
      <c r="AB488" s="25"/>
      <c r="AC488" s="27"/>
      <c r="AD488" s="28"/>
      <c r="AE488" s="292"/>
      <c r="AF488" s="28" t="s">
        <v>542</v>
      </c>
    </row>
    <row r="489" spans="1:32" s="11" customFormat="1" ht="12.75" customHeight="1" x14ac:dyDescent="0.3">
      <c r="A489" s="102">
        <v>4</v>
      </c>
      <c r="B489" s="51" t="s">
        <v>4897</v>
      </c>
      <c r="C489" s="780" t="s">
        <v>0</v>
      </c>
      <c r="D489" s="15" t="s">
        <v>3524</v>
      </c>
      <c r="E489" s="16"/>
      <c r="F489" s="16"/>
      <c r="G489" s="112"/>
      <c r="H489" s="15" t="s">
        <v>3524</v>
      </c>
      <c r="I489" s="17"/>
      <c r="J489" s="18"/>
      <c r="K489" s="111"/>
      <c r="L489" s="15" t="s">
        <v>3524</v>
      </c>
      <c r="M489" s="18"/>
      <c r="N489" s="18"/>
      <c r="O489" s="111"/>
      <c r="P489" s="34" t="s">
        <v>3524</v>
      </c>
      <c r="Q489" s="35"/>
      <c r="R489" s="36"/>
      <c r="S489" s="111"/>
      <c r="T489" s="15" t="s">
        <v>3524</v>
      </c>
      <c r="U489" s="18"/>
      <c r="V489" s="18"/>
      <c r="W489" s="111"/>
      <c r="X489" s="18"/>
      <c r="Y489" s="18"/>
      <c r="Z489" s="18"/>
      <c r="AA489" s="111"/>
      <c r="AB489" s="15"/>
      <c r="AC489" s="17"/>
      <c r="AD489" s="18"/>
      <c r="AE489" s="290"/>
      <c r="AF489" s="28" t="s">
        <v>0</v>
      </c>
    </row>
    <row r="490" spans="1:32" s="11" customFormat="1" ht="12.75" customHeight="1" x14ac:dyDescent="0.3">
      <c r="A490" s="104"/>
      <c r="B490" s="52"/>
      <c r="C490" s="781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37"/>
      <c r="Q490" s="38"/>
      <c r="R490" s="39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1"/>
      <c r="AF490" s="28" t="s">
        <v>0</v>
      </c>
    </row>
    <row r="491" spans="1:32" s="11" customFormat="1" ht="12.75" customHeight="1" x14ac:dyDescent="0.3">
      <c r="A491" s="104"/>
      <c r="B491" s="52"/>
      <c r="C491" s="784" t="s">
        <v>1</v>
      </c>
      <c r="D491" s="25"/>
      <c r="E491" s="26"/>
      <c r="F491" s="26"/>
      <c r="G491" s="108"/>
      <c r="H491" s="25" t="s">
        <v>3524</v>
      </c>
      <c r="I491" s="27"/>
      <c r="J491" s="28"/>
      <c r="K491" s="107"/>
      <c r="L491" s="25" t="s">
        <v>1259</v>
      </c>
      <c r="M491" s="28">
        <v>4</v>
      </c>
      <c r="N491" s="454" t="s">
        <v>440</v>
      </c>
      <c r="O491" s="107" t="s">
        <v>329</v>
      </c>
      <c r="P491" s="25" t="s">
        <v>3523</v>
      </c>
      <c r="Q491" s="27">
        <v>4</v>
      </c>
      <c r="R491" s="28" t="s">
        <v>398</v>
      </c>
      <c r="S491" s="107" t="s">
        <v>199</v>
      </c>
      <c r="T491" s="25"/>
      <c r="U491" s="28"/>
      <c r="V491" s="28"/>
      <c r="W491" s="107"/>
      <c r="X491" s="25"/>
      <c r="Y491" s="28"/>
      <c r="Z491" s="28"/>
      <c r="AA491" s="107"/>
      <c r="AB491" s="25"/>
      <c r="AC491" s="27"/>
      <c r="AD491" s="28"/>
      <c r="AE491" s="292"/>
      <c r="AF491" s="28" t="s">
        <v>1</v>
      </c>
    </row>
    <row r="492" spans="1:32" s="11" customFormat="1" ht="12.75" customHeight="1" x14ac:dyDescent="0.3">
      <c r="A492" s="104"/>
      <c r="B492" s="52"/>
      <c r="C492" s="784"/>
      <c r="D492" s="40"/>
      <c r="E492" s="41"/>
      <c r="F492" s="42"/>
      <c r="G492" s="105"/>
      <c r="H492" s="40"/>
      <c r="I492" s="42"/>
      <c r="J492" s="42"/>
      <c r="K492" s="105"/>
      <c r="L492" s="40"/>
      <c r="M492" s="42"/>
      <c r="N492" s="42"/>
      <c r="O492" s="105"/>
      <c r="P492" s="40"/>
      <c r="Q492" s="41"/>
      <c r="R492" s="42"/>
      <c r="S492" s="105"/>
      <c r="T492" s="40"/>
      <c r="U492" s="42"/>
      <c r="V492" s="42"/>
      <c r="W492" s="105"/>
      <c r="X492" s="40"/>
      <c r="Y492" s="43"/>
      <c r="Z492" s="43"/>
      <c r="AA492" s="106"/>
      <c r="AB492" s="40"/>
      <c r="AC492" s="41"/>
      <c r="AD492" s="42"/>
      <c r="AE492" s="293"/>
      <c r="AF492" s="28" t="s">
        <v>542</v>
      </c>
    </row>
    <row r="493" spans="1:32" s="11" customFormat="1" ht="12.75" customHeight="1" x14ac:dyDescent="0.3">
      <c r="A493" s="102">
        <v>5</v>
      </c>
      <c r="B493" s="51" t="s">
        <v>4902</v>
      </c>
      <c r="C493" s="780" t="s">
        <v>0</v>
      </c>
      <c r="D493" s="15" t="s">
        <v>3524</v>
      </c>
      <c r="E493" s="16"/>
      <c r="F493" s="16"/>
      <c r="G493" s="112"/>
      <c r="H493" s="15" t="s">
        <v>3524</v>
      </c>
      <c r="I493" s="17"/>
      <c r="J493" s="18"/>
      <c r="K493" s="111"/>
      <c r="L493" s="15" t="s">
        <v>3524</v>
      </c>
      <c r="M493" s="18"/>
      <c r="N493" s="18"/>
      <c r="O493" s="111"/>
      <c r="P493" s="34" t="s">
        <v>3524</v>
      </c>
      <c r="Q493" s="35"/>
      <c r="R493" s="36"/>
      <c r="S493" s="111"/>
      <c r="T493" s="15" t="s">
        <v>3524</v>
      </c>
      <c r="U493" s="18"/>
      <c r="V493" s="18"/>
      <c r="W493" s="111"/>
      <c r="X493" s="18"/>
      <c r="Y493" s="18"/>
      <c r="Z493" s="18"/>
      <c r="AA493" s="111"/>
      <c r="AB493" s="15"/>
      <c r="AC493" s="17"/>
      <c r="AD493" s="18"/>
      <c r="AE493" s="290"/>
      <c r="AF493" s="28" t="s">
        <v>0</v>
      </c>
    </row>
    <row r="494" spans="1:32" s="11" customFormat="1" ht="12.75" customHeight="1" x14ac:dyDescent="0.3">
      <c r="A494" s="104"/>
      <c r="B494" s="52"/>
      <c r="C494" s="781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37"/>
      <c r="Q494" s="38"/>
      <c r="R494" s="39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1"/>
      <c r="AF494" s="28" t="s">
        <v>0</v>
      </c>
    </row>
    <row r="495" spans="1:32" s="11" customFormat="1" ht="12.75" customHeight="1" x14ac:dyDescent="0.3">
      <c r="A495" s="104"/>
      <c r="B495" s="52"/>
      <c r="C495" s="784" t="s">
        <v>1</v>
      </c>
      <c r="D495" s="25"/>
      <c r="E495" s="26"/>
      <c r="F495" s="26"/>
      <c r="G495" s="108"/>
      <c r="H495" s="25" t="s">
        <v>3524</v>
      </c>
      <c r="I495" s="27"/>
      <c r="J495" s="28"/>
      <c r="K495" s="107"/>
      <c r="L495" s="25" t="s">
        <v>1259</v>
      </c>
      <c r="M495" s="28">
        <v>4</v>
      </c>
      <c r="N495" s="454" t="s">
        <v>440</v>
      </c>
      <c r="O495" s="107" t="s">
        <v>329</v>
      </c>
      <c r="P495" s="25" t="s">
        <v>3206</v>
      </c>
      <c r="Q495" s="27">
        <v>4</v>
      </c>
      <c r="R495" s="454" t="s">
        <v>424</v>
      </c>
      <c r="S495" s="107" t="s">
        <v>787</v>
      </c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2"/>
      <c r="AF495" s="28" t="s">
        <v>1</v>
      </c>
    </row>
    <row r="496" spans="1:32" s="11" customFormat="1" ht="12.75" customHeight="1" x14ac:dyDescent="0.3">
      <c r="A496" s="104"/>
      <c r="B496" s="52"/>
      <c r="C496" s="784"/>
      <c r="D496" s="40"/>
      <c r="E496" s="41"/>
      <c r="F496" s="42"/>
      <c r="G496" s="105"/>
      <c r="H496" s="40"/>
      <c r="I496" s="42"/>
      <c r="J496" s="42"/>
      <c r="K496" s="105"/>
      <c r="L496" s="40"/>
      <c r="M496" s="42"/>
      <c r="N496" s="42"/>
      <c r="O496" s="105"/>
      <c r="P496" s="40"/>
      <c r="Q496" s="41"/>
      <c r="R496" s="42"/>
      <c r="S496" s="105"/>
      <c r="T496" s="40"/>
      <c r="U496" s="42"/>
      <c r="V496" s="42"/>
      <c r="W496" s="105"/>
      <c r="X496" s="40"/>
      <c r="Y496" s="43"/>
      <c r="Z496" s="43"/>
      <c r="AA496" s="106"/>
      <c r="AB496" s="40"/>
      <c r="AC496" s="41"/>
      <c r="AD496" s="42"/>
      <c r="AE496" s="293"/>
      <c r="AF496" s="28" t="s">
        <v>542</v>
      </c>
    </row>
    <row r="497" spans="1:32" s="11" customFormat="1" ht="12.75" customHeight="1" x14ac:dyDescent="0.3">
      <c r="A497" s="102">
        <v>1</v>
      </c>
      <c r="B497" s="51" t="s">
        <v>3573</v>
      </c>
      <c r="C497" s="780" t="s">
        <v>0</v>
      </c>
      <c r="D497" s="15"/>
      <c r="E497" s="16"/>
      <c r="F497" s="16"/>
      <c r="G497" s="112"/>
      <c r="H497" s="15"/>
      <c r="I497" s="17"/>
      <c r="J497" s="18"/>
      <c r="K497" s="111"/>
      <c r="L497" s="15"/>
      <c r="M497" s="18"/>
      <c r="N497" s="18"/>
      <c r="O497" s="111"/>
      <c r="P497" s="34"/>
      <c r="Q497" s="35"/>
      <c r="R497" s="36"/>
      <c r="S497" s="111"/>
      <c r="T497" s="15"/>
      <c r="U497" s="18"/>
      <c r="V497" s="18"/>
      <c r="W497" s="111"/>
      <c r="X497" s="18"/>
      <c r="Y497" s="18"/>
      <c r="Z497" s="18"/>
      <c r="AA497" s="111"/>
      <c r="AB497" s="15"/>
      <c r="AC497" s="17"/>
      <c r="AD497" s="18"/>
      <c r="AE497" s="290"/>
      <c r="AF497" s="28" t="s">
        <v>0</v>
      </c>
    </row>
    <row r="498" spans="1:32" s="11" customFormat="1" ht="12.75" customHeight="1" x14ac:dyDescent="0.3">
      <c r="A498" s="104"/>
      <c r="B498" s="52" t="s">
        <v>409</v>
      </c>
      <c r="C498" s="781"/>
      <c r="D498" s="20"/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1"/>
      <c r="AF498" s="28" t="s">
        <v>0</v>
      </c>
    </row>
    <row r="499" spans="1:32" s="11" customFormat="1" ht="12.75" customHeight="1" x14ac:dyDescent="0.3">
      <c r="A499" s="104"/>
      <c r="B499" s="52"/>
      <c r="C499" s="784" t="s">
        <v>1</v>
      </c>
      <c r="D499" s="25" t="s">
        <v>810</v>
      </c>
      <c r="E499" s="26"/>
      <c r="F499" s="26"/>
      <c r="G499" s="108"/>
      <c r="H499" s="25"/>
      <c r="I499" s="27"/>
      <c r="J499" s="28"/>
      <c r="K499" s="107"/>
      <c r="L499" s="25"/>
      <c r="M499" s="28"/>
      <c r="N499" s="28"/>
      <c r="O499" s="107"/>
      <c r="P499" s="25"/>
      <c r="Q499" s="27"/>
      <c r="R499" s="28"/>
      <c r="S499" s="107"/>
      <c r="T499" s="25"/>
      <c r="U499" s="28"/>
      <c r="V499" s="28"/>
      <c r="W499" s="107"/>
      <c r="X499" s="25"/>
      <c r="Y499" s="28"/>
      <c r="Z499" s="28"/>
      <c r="AA499" s="107"/>
      <c r="AB499" s="25"/>
      <c r="AC499" s="27"/>
      <c r="AD499" s="28"/>
      <c r="AE499" s="292"/>
      <c r="AF499" s="28" t="s">
        <v>1</v>
      </c>
    </row>
    <row r="500" spans="1:32" s="11" customFormat="1" ht="12.75" customHeight="1" x14ac:dyDescent="0.3">
      <c r="A500" s="104"/>
      <c r="B500" s="52"/>
      <c r="C500" s="784" t="s">
        <v>542</v>
      </c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/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3"/>
      <c r="AF500" s="28" t="s">
        <v>542</v>
      </c>
    </row>
    <row r="501" spans="1:32" s="11" customFormat="1" ht="12.75" customHeight="1" x14ac:dyDescent="0.3">
      <c r="A501" s="102">
        <v>2</v>
      </c>
      <c r="B501" s="51" t="s">
        <v>4670</v>
      </c>
      <c r="C501" s="780" t="s">
        <v>0</v>
      </c>
      <c r="D501" s="15" t="s">
        <v>3222</v>
      </c>
      <c r="E501" s="16">
        <v>4</v>
      </c>
      <c r="F501" s="16"/>
      <c r="G501" s="112" t="s">
        <v>2216</v>
      </c>
      <c r="H501" s="15" t="s">
        <v>3222</v>
      </c>
      <c r="I501" s="17">
        <v>4</v>
      </c>
      <c r="J501" s="18"/>
      <c r="K501" s="111" t="s">
        <v>2216</v>
      </c>
      <c r="L501" s="15" t="s">
        <v>3222</v>
      </c>
      <c r="M501" s="18">
        <v>2</v>
      </c>
      <c r="N501" s="18"/>
      <c r="O501" s="111" t="s">
        <v>2216</v>
      </c>
      <c r="P501" s="34"/>
      <c r="Q501" s="35"/>
      <c r="R501" s="36"/>
      <c r="S501" s="111"/>
      <c r="T501" s="15"/>
      <c r="U501" s="18"/>
      <c r="V501" s="18"/>
      <c r="W501" s="111"/>
      <c r="X501" s="18"/>
      <c r="Y501" s="18"/>
      <c r="Z501" s="18"/>
      <c r="AA501" s="111"/>
      <c r="AB501" s="15"/>
      <c r="AC501" s="17"/>
      <c r="AD501" s="18"/>
      <c r="AE501" s="290"/>
      <c r="AF501" s="28" t="s">
        <v>0</v>
      </c>
    </row>
    <row r="502" spans="1:32" s="11" customFormat="1" ht="12.75" customHeight="1" x14ac:dyDescent="0.3">
      <c r="A502" s="104"/>
      <c r="B502" s="52" t="s">
        <v>409</v>
      </c>
      <c r="C502" s="781"/>
      <c r="D502" s="20"/>
      <c r="E502" s="21"/>
      <c r="F502" s="21"/>
      <c r="G502" s="110"/>
      <c r="H502" s="20"/>
      <c r="I502" s="22"/>
      <c r="J502" s="22"/>
      <c r="K502" s="109"/>
      <c r="L502" s="20" t="s">
        <v>1249</v>
      </c>
      <c r="M502" s="22"/>
      <c r="N502" s="22"/>
      <c r="O502" s="109"/>
      <c r="P502" s="37"/>
      <c r="Q502" s="38"/>
      <c r="R502" s="39"/>
      <c r="S502" s="109"/>
      <c r="T502" s="20"/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1"/>
      <c r="AF502" s="28" t="s">
        <v>0</v>
      </c>
    </row>
    <row r="503" spans="1:32" s="11" customFormat="1" ht="12.75" customHeight="1" x14ac:dyDescent="0.3">
      <c r="A503" s="104"/>
      <c r="B503" s="52"/>
      <c r="C503" s="784" t="s">
        <v>1</v>
      </c>
      <c r="D503" s="25"/>
      <c r="E503" s="26"/>
      <c r="F503" s="26"/>
      <c r="G503" s="108"/>
      <c r="H503" s="25"/>
      <c r="I503" s="27"/>
      <c r="J503" s="28"/>
      <c r="K503" s="107"/>
      <c r="L503" s="25"/>
      <c r="M503" s="28"/>
      <c r="N503" s="28"/>
      <c r="O503" s="107"/>
      <c r="P503" s="25"/>
      <c r="Q503" s="27"/>
      <c r="R503" s="28"/>
      <c r="S503" s="107"/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2"/>
      <c r="AF503" s="28" t="s">
        <v>1</v>
      </c>
    </row>
    <row r="504" spans="1:32" s="11" customFormat="1" ht="12.75" customHeight="1" x14ac:dyDescent="0.3">
      <c r="A504" s="104"/>
      <c r="B504" s="52"/>
      <c r="C504" s="784"/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3"/>
      <c r="AF504" s="28" t="s">
        <v>542</v>
      </c>
    </row>
    <row r="505" spans="1:32" s="11" customFormat="1" ht="12.75" customHeight="1" x14ac:dyDescent="0.3">
      <c r="A505" s="102">
        <v>3</v>
      </c>
      <c r="B505" s="51" t="s">
        <v>4671</v>
      </c>
      <c r="C505" s="780" t="s">
        <v>0</v>
      </c>
      <c r="D505" s="15"/>
      <c r="E505" s="16"/>
      <c r="F505" s="16"/>
      <c r="G505" s="112"/>
      <c r="H505" s="15"/>
      <c r="I505" s="17"/>
      <c r="J505" s="18"/>
      <c r="K505" s="111"/>
      <c r="L505" s="18"/>
      <c r="M505" s="18"/>
      <c r="N505" s="18"/>
      <c r="O505" s="111"/>
      <c r="P505" s="15"/>
      <c r="Q505" s="17"/>
      <c r="R505" s="18"/>
      <c r="S505" s="111"/>
      <c r="T505" s="15"/>
      <c r="U505" s="18"/>
      <c r="V505" s="18"/>
      <c r="W505" s="111"/>
      <c r="X505" s="15"/>
      <c r="Y505" s="18"/>
      <c r="Z505" s="18"/>
      <c r="AA505" s="111"/>
      <c r="AB505" s="15"/>
      <c r="AC505" s="17"/>
      <c r="AD505" s="18"/>
      <c r="AE505" s="290"/>
      <c r="AF505" s="28" t="s">
        <v>0</v>
      </c>
    </row>
    <row r="506" spans="1:32" s="11" customFormat="1" ht="12.75" customHeight="1" x14ac:dyDescent="0.3">
      <c r="A506" s="104"/>
      <c r="B506" s="52" t="s">
        <v>409</v>
      </c>
      <c r="C506" s="781"/>
      <c r="D506" s="20"/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/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1"/>
      <c r="AF506" s="28" t="s">
        <v>0</v>
      </c>
    </row>
    <row r="507" spans="1:32" s="11" customFormat="1" ht="12.75" customHeight="1" x14ac:dyDescent="0.3">
      <c r="A507" s="104"/>
      <c r="B507" s="52"/>
      <c r="C507" s="784" t="s">
        <v>1</v>
      </c>
      <c r="D507" s="25" t="s">
        <v>3215</v>
      </c>
      <c r="E507" s="26">
        <v>4</v>
      </c>
      <c r="F507" s="26"/>
      <c r="G507" s="108" t="s">
        <v>208</v>
      </c>
      <c r="H507" s="25"/>
      <c r="I507" s="27"/>
      <c r="J507" s="28"/>
      <c r="K507" s="107"/>
      <c r="L507" s="25" t="s">
        <v>3218</v>
      </c>
      <c r="M507" s="28">
        <v>4</v>
      </c>
      <c r="N507" s="28"/>
      <c r="O507" s="107" t="s">
        <v>4931</v>
      </c>
      <c r="P507" s="30" t="s">
        <v>3215</v>
      </c>
      <c r="Q507" s="31">
        <v>4</v>
      </c>
      <c r="R507" s="28"/>
      <c r="S507" s="107" t="s">
        <v>208</v>
      </c>
      <c r="T507" s="25" t="s">
        <v>3215</v>
      </c>
      <c r="U507" s="28">
        <v>4</v>
      </c>
      <c r="V507" s="28"/>
      <c r="W507" s="107" t="s">
        <v>208</v>
      </c>
      <c r="X507" s="25"/>
      <c r="Y507" s="28"/>
      <c r="Z507" s="28"/>
      <c r="AA507" s="107"/>
      <c r="AB507" s="25"/>
      <c r="AC507" s="27"/>
      <c r="AD507" s="28"/>
      <c r="AE507" s="292"/>
      <c r="AF507" s="28" t="s">
        <v>1</v>
      </c>
    </row>
    <row r="508" spans="1:32" s="11" customFormat="1" ht="12.75" customHeight="1" x14ac:dyDescent="0.3">
      <c r="A508" s="104"/>
      <c r="B508" s="52"/>
      <c r="C508" s="784"/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2"/>
      <c r="AF508" s="28" t="s">
        <v>542</v>
      </c>
    </row>
    <row r="509" spans="1:32" s="11" customFormat="1" ht="12.75" customHeight="1" x14ac:dyDescent="0.3">
      <c r="A509" s="102">
        <v>4</v>
      </c>
      <c r="B509" s="51" t="s">
        <v>4694</v>
      </c>
      <c r="C509" s="780" t="s">
        <v>0</v>
      </c>
      <c r="D509" s="15" t="s">
        <v>3215</v>
      </c>
      <c r="E509" s="16">
        <v>4</v>
      </c>
      <c r="F509" s="16"/>
      <c r="G509" s="112" t="s">
        <v>208</v>
      </c>
      <c r="H509" s="15" t="s">
        <v>3215</v>
      </c>
      <c r="I509" s="17">
        <v>4</v>
      </c>
      <c r="J509" s="18"/>
      <c r="K509" s="111" t="s">
        <v>208</v>
      </c>
      <c r="L509" s="15" t="s">
        <v>3218</v>
      </c>
      <c r="M509" s="18">
        <v>4</v>
      </c>
      <c r="N509" s="18"/>
      <c r="O509" s="111" t="s">
        <v>4931</v>
      </c>
      <c r="P509" s="34" t="s">
        <v>3215</v>
      </c>
      <c r="Q509" s="35">
        <v>2</v>
      </c>
      <c r="R509" s="36"/>
      <c r="S509" s="111" t="s">
        <v>208</v>
      </c>
      <c r="T509" s="15" t="s">
        <v>3203</v>
      </c>
      <c r="U509" s="18">
        <v>5</v>
      </c>
      <c r="V509" s="18"/>
      <c r="W509" s="111" t="s">
        <v>208</v>
      </c>
      <c r="X509" s="18"/>
      <c r="Y509" s="18"/>
      <c r="Z509" s="18"/>
      <c r="AA509" s="111"/>
      <c r="AB509" s="15"/>
      <c r="AC509" s="17"/>
      <c r="AD509" s="18"/>
      <c r="AE509" s="290"/>
      <c r="AF509" s="28" t="s">
        <v>0</v>
      </c>
    </row>
    <row r="510" spans="1:32" s="11" customFormat="1" ht="12.75" customHeight="1" x14ac:dyDescent="0.3">
      <c r="A510" s="104"/>
      <c r="B510" s="52" t="s">
        <v>409</v>
      </c>
      <c r="C510" s="781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 t="s">
        <v>1249</v>
      </c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1"/>
      <c r="AF510" s="28" t="s">
        <v>0</v>
      </c>
    </row>
    <row r="511" spans="1:32" s="11" customFormat="1" ht="12.75" customHeight="1" x14ac:dyDescent="0.3">
      <c r="A511" s="104"/>
      <c r="B511" s="52"/>
      <c r="C511" s="784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/>
      <c r="Y511" s="28"/>
      <c r="Z511" s="28"/>
      <c r="AA511" s="107"/>
      <c r="AB511" s="25"/>
      <c r="AC511" s="27"/>
      <c r="AD511" s="28"/>
      <c r="AE511" s="292"/>
      <c r="AF511" s="28" t="s">
        <v>1</v>
      </c>
    </row>
    <row r="512" spans="1:32" s="11" customFormat="1" ht="12.75" customHeight="1" x14ac:dyDescent="0.3">
      <c r="A512" s="104"/>
      <c r="B512" s="52"/>
      <c r="C512" s="784"/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3"/>
      <c r="AF512" s="28" t="s">
        <v>542</v>
      </c>
    </row>
    <row r="513" spans="1:32" s="11" customFormat="1" ht="12.75" customHeight="1" x14ac:dyDescent="0.3">
      <c r="A513" s="102">
        <v>5</v>
      </c>
      <c r="B513" s="51" t="s">
        <v>4691</v>
      </c>
      <c r="C513" s="780" t="s">
        <v>0</v>
      </c>
      <c r="D513" s="15"/>
      <c r="E513" s="16"/>
      <c r="F513" s="16"/>
      <c r="G513" s="112"/>
      <c r="H513" s="15"/>
      <c r="I513" s="17"/>
      <c r="J513" s="18"/>
      <c r="K513" s="111"/>
      <c r="L513" s="15"/>
      <c r="M513" s="18"/>
      <c r="N513" s="18"/>
      <c r="O513" s="111"/>
      <c r="P513" s="34"/>
      <c r="Q513" s="35"/>
      <c r="R513" s="36"/>
      <c r="S513" s="111"/>
      <c r="T513" s="15"/>
      <c r="U513" s="18"/>
      <c r="V513" s="18"/>
      <c r="W513" s="111"/>
      <c r="X513" s="18"/>
      <c r="Y513" s="18"/>
      <c r="Z513" s="18"/>
      <c r="AA513" s="111"/>
      <c r="AB513" s="15"/>
      <c r="AC513" s="17"/>
      <c r="AD513" s="18"/>
      <c r="AE513" s="290"/>
      <c r="AF513" s="28" t="s">
        <v>0</v>
      </c>
    </row>
    <row r="514" spans="1:32" s="11" customFormat="1" ht="12.75" customHeight="1" x14ac:dyDescent="0.3">
      <c r="A514" s="104"/>
      <c r="B514" s="52" t="s">
        <v>409</v>
      </c>
      <c r="C514" s="781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1"/>
      <c r="AF514" s="28" t="s">
        <v>0</v>
      </c>
    </row>
    <row r="515" spans="1:32" s="11" customFormat="1" ht="12.75" customHeight="1" x14ac:dyDescent="0.3">
      <c r="A515" s="104"/>
      <c r="B515" s="52"/>
      <c r="C515" s="784" t="s">
        <v>1</v>
      </c>
      <c r="D515" s="25" t="s">
        <v>3583</v>
      </c>
      <c r="E515" s="26">
        <v>4</v>
      </c>
      <c r="F515" s="26"/>
      <c r="G515" s="108" t="s">
        <v>2216</v>
      </c>
      <c r="H515" s="25" t="s">
        <v>3583</v>
      </c>
      <c r="I515" s="27">
        <v>4</v>
      </c>
      <c r="J515" s="28"/>
      <c r="K515" s="107" t="s">
        <v>2216</v>
      </c>
      <c r="L515" s="25" t="s">
        <v>3583</v>
      </c>
      <c r="M515" s="28">
        <v>4</v>
      </c>
      <c r="N515" s="28"/>
      <c r="O515" s="107" t="s">
        <v>2216</v>
      </c>
      <c r="P515" s="25"/>
      <c r="Q515" s="27"/>
      <c r="R515" s="28"/>
      <c r="S515" s="107"/>
      <c r="T515" s="25"/>
      <c r="U515" s="28"/>
      <c r="V515" s="28"/>
      <c r="W515" s="107"/>
      <c r="X515" s="25"/>
      <c r="Y515" s="28"/>
      <c r="Z515" s="28"/>
      <c r="AA515" s="107"/>
      <c r="AB515" s="25"/>
      <c r="AC515" s="27"/>
      <c r="AD515" s="28"/>
      <c r="AE515" s="292"/>
      <c r="AF515" s="28" t="s">
        <v>1</v>
      </c>
    </row>
    <row r="516" spans="1:32" s="11" customFormat="1" ht="12.75" customHeight="1" x14ac:dyDescent="0.3">
      <c r="A516" s="104"/>
      <c r="B516" s="52"/>
      <c r="C516" s="784" t="s">
        <v>542</v>
      </c>
      <c r="D516" s="40"/>
      <c r="E516" s="41"/>
      <c r="F516" s="42"/>
      <c r="G516" s="105"/>
      <c r="H516" s="40"/>
      <c r="I516" s="42"/>
      <c r="J516" s="42"/>
      <c r="K516" s="105"/>
      <c r="L516" s="40" t="s">
        <v>1249</v>
      </c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3"/>
      <c r="AF516" s="28" t="s">
        <v>542</v>
      </c>
    </row>
    <row r="517" spans="1:32" s="11" customFormat="1" ht="12.75" customHeight="1" x14ac:dyDescent="0.3">
      <c r="A517" s="102">
        <v>6</v>
      </c>
      <c r="B517" s="51" t="s">
        <v>4708</v>
      </c>
      <c r="C517" s="780" t="s">
        <v>0</v>
      </c>
      <c r="D517" s="15" t="s">
        <v>3641</v>
      </c>
      <c r="E517" s="16">
        <v>4</v>
      </c>
      <c r="F517" s="16"/>
      <c r="G517" s="112" t="s">
        <v>210</v>
      </c>
      <c r="H517" s="15" t="s">
        <v>3641</v>
      </c>
      <c r="I517" s="17">
        <v>4</v>
      </c>
      <c r="J517" s="18"/>
      <c r="K517" s="111" t="s">
        <v>210</v>
      </c>
      <c r="L517" s="18" t="s">
        <v>3641</v>
      </c>
      <c r="M517" s="18">
        <v>4</v>
      </c>
      <c r="N517" s="18"/>
      <c r="O517" s="111" t="s">
        <v>210</v>
      </c>
      <c r="P517" s="15" t="s">
        <v>3641</v>
      </c>
      <c r="Q517" s="17">
        <v>4</v>
      </c>
      <c r="R517" s="18"/>
      <c r="S517" s="111" t="s">
        <v>210</v>
      </c>
      <c r="T517" s="15" t="s">
        <v>3641</v>
      </c>
      <c r="U517" s="18">
        <v>4</v>
      </c>
      <c r="V517" s="18"/>
      <c r="W517" s="111" t="s">
        <v>210</v>
      </c>
      <c r="X517" s="15"/>
      <c r="Y517" s="18"/>
      <c r="Z517" s="18"/>
      <c r="AA517" s="111"/>
      <c r="AB517" s="15"/>
      <c r="AC517" s="17"/>
      <c r="AD517" s="18"/>
      <c r="AE517" s="290"/>
      <c r="AF517" s="28" t="s">
        <v>0</v>
      </c>
    </row>
    <row r="518" spans="1:32" s="11" customFormat="1" ht="12.75" customHeight="1" x14ac:dyDescent="0.3">
      <c r="A518" s="104"/>
      <c r="B518" s="52" t="s">
        <v>409</v>
      </c>
      <c r="C518" s="781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/>
      <c r="AC518" s="22"/>
      <c r="AD518" s="22"/>
      <c r="AE518" s="291"/>
      <c r="AF518" s="28" t="s">
        <v>0</v>
      </c>
    </row>
    <row r="519" spans="1:32" s="11" customFormat="1" ht="12.75" customHeight="1" x14ac:dyDescent="0.3">
      <c r="A519" s="104"/>
      <c r="B519" s="52"/>
      <c r="C519" s="784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/>
      <c r="Y519" s="28"/>
      <c r="Z519" s="28"/>
      <c r="AA519" s="107"/>
      <c r="AB519" s="25"/>
      <c r="AC519" s="27"/>
      <c r="AD519" s="28"/>
      <c r="AE519" s="292"/>
      <c r="AF519" s="28" t="s">
        <v>1</v>
      </c>
    </row>
    <row r="520" spans="1:32" s="11" customFormat="1" ht="12.75" customHeight="1" x14ac:dyDescent="0.3">
      <c r="A520" s="104"/>
      <c r="B520" s="52"/>
      <c r="C520" s="784"/>
      <c r="D520" s="25"/>
      <c r="E520" s="26"/>
      <c r="F520" s="26"/>
      <c r="G520" s="108"/>
      <c r="H520" s="25"/>
      <c r="I520" s="28"/>
      <c r="J520" s="28"/>
      <c r="K520" s="107"/>
      <c r="L520" s="25"/>
      <c r="M520" s="28"/>
      <c r="N520" s="28"/>
      <c r="O520" s="107"/>
      <c r="P520" s="30"/>
      <c r="Q520" s="31"/>
      <c r="R520" s="32"/>
      <c r="S520" s="107"/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2"/>
      <c r="AF520" s="28" t="s">
        <v>542</v>
      </c>
    </row>
    <row r="521" spans="1:32" s="11" customFormat="1" ht="12.75" customHeight="1" x14ac:dyDescent="0.3">
      <c r="A521" s="102">
        <v>7</v>
      </c>
      <c r="B521" s="51" t="s">
        <v>4783</v>
      </c>
      <c r="C521" s="780" t="s">
        <v>0</v>
      </c>
      <c r="D521" s="15" t="s">
        <v>3224</v>
      </c>
      <c r="E521" s="16">
        <v>4</v>
      </c>
      <c r="F521" s="16"/>
      <c r="G521" s="112"/>
      <c r="H521" s="15" t="s">
        <v>1256</v>
      </c>
      <c r="I521" s="17"/>
      <c r="J521" s="18"/>
      <c r="K521" s="111"/>
      <c r="L521" s="18" t="s">
        <v>3224</v>
      </c>
      <c r="M521" s="18">
        <v>4</v>
      </c>
      <c r="N521" s="18"/>
      <c r="O521" s="111"/>
      <c r="P521" s="15"/>
      <c r="Q521" s="17"/>
      <c r="R521" s="18"/>
      <c r="S521" s="111"/>
      <c r="T521" s="15" t="s">
        <v>3224</v>
      </c>
      <c r="U521" s="17"/>
      <c r="V521" s="18"/>
      <c r="W521" s="111"/>
      <c r="X521" s="15"/>
      <c r="Y521" s="18"/>
      <c r="Z521" s="18"/>
      <c r="AA521" s="111"/>
      <c r="AB521" s="15"/>
      <c r="AC521" s="17"/>
      <c r="AD521" s="18"/>
      <c r="AE521" s="290"/>
      <c r="AF521" s="28" t="s">
        <v>0</v>
      </c>
    </row>
    <row r="522" spans="1:32" s="11" customFormat="1" ht="12.75" customHeight="1" x14ac:dyDescent="0.3">
      <c r="A522" s="104"/>
      <c r="B522" s="52" t="s">
        <v>409</v>
      </c>
      <c r="C522" s="781"/>
      <c r="D522" s="20"/>
      <c r="E522" s="21"/>
      <c r="F522" s="21"/>
      <c r="G522" s="110"/>
      <c r="H522" s="20" t="s">
        <v>1259</v>
      </c>
      <c r="I522" s="22">
        <v>5</v>
      </c>
      <c r="J522" s="22"/>
      <c r="K522" s="109" t="s">
        <v>2166</v>
      </c>
      <c r="L522" s="20"/>
      <c r="M522" s="22"/>
      <c r="N522" s="22"/>
      <c r="O522" s="109"/>
      <c r="P522" s="20"/>
      <c r="Q522" s="24"/>
      <c r="R522" s="24"/>
      <c r="S522" s="109"/>
      <c r="T522" s="20" t="s">
        <v>1259</v>
      </c>
      <c r="U522" s="22">
        <v>5</v>
      </c>
      <c r="V522" s="22"/>
      <c r="W522" s="109" t="s">
        <v>2166</v>
      </c>
      <c r="X522" s="20"/>
      <c r="Y522" s="24"/>
      <c r="Z522" s="24"/>
      <c r="AA522" s="109"/>
      <c r="AB522" s="20"/>
      <c r="AC522" s="22"/>
      <c r="AD522" s="22"/>
      <c r="AE522" s="291"/>
      <c r="AF522" s="28" t="s">
        <v>0</v>
      </c>
    </row>
    <row r="523" spans="1:32" s="11" customFormat="1" ht="12.75" customHeight="1" x14ac:dyDescent="0.3">
      <c r="A523" s="104"/>
      <c r="B523" s="52"/>
      <c r="C523" s="784" t="s">
        <v>1</v>
      </c>
      <c r="D523" s="25"/>
      <c r="E523" s="26"/>
      <c r="F523" s="26"/>
      <c r="G523" s="108"/>
      <c r="H523" s="25"/>
      <c r="I523" s="27"/>
      <c r="J523" s="28"/>
      <c r="K523" s="107"/>
      <c r="L523" s="25"/>
      <c r="M523" s="28"/>
      <c r="N523" s="28"/>
      <c r="O523" s="107"/>
      <c r="P523" s="30"/>
      <c r="Q523" s="31"/>
      <c r="R523" s="28"/>
      <c r="S523" s="107"/>
      <c r="T523" s="25"/>
      <c r="U523" s="28"/>
      <c r="V523" s="28"/>
      <c r="W523" s="107"/>
      <c r="X523" s="25"/>
      <c r="Y523" s="28"/>
      <c r="Z523" s="28"/>
      <c r="AA523" s="107"/>
      <c r="AB523" s="25"/>
      <c r="AC523" s="27"/>
      <c r="AD523" s="28"/>
      <c r="AE523" s="292"/>
      <c r="AF523" s="28" t="s">
        <v>1</v>
      </c>
    </row>
    <row r="524" spans="1:32" s="11" customFormat="1" ht="12.75" customHeight="1" x14ac:dyDescent="0.3">
      <c r="A524" s="104"/>
      <c r="B524" s="52"/>
      <c r="C524" s="784"/>
      <c r="D524" s="25"/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2"/>
      <c r="AF524" s="28" t="s">
        <v>542</v>
      </c>
    </row>
    <row r="525" spans="1:32" ht="15.75" customHeight="1" x14ac:dyDescent="0.4">
      <c r="A525" s="102">
        <v>8</v>
      </c>
      <c r="B525" s="51" t="s">
        <v>4901</v>
      </c>
      <c r="C525" s="780" t="s">
        <v>0</v>
      </c>
      <c r="D525" s="15" t="s">
        <v>3220</v>
      </c>
      <c r="E525" s="16">
        <v>4</v>
      </c>
      <c r="F525" s="16"/>
      <c r="G525" s="112" t="s">
        <v>213</v>
      </c>
      <c r="H525" s="15" t="s">
        <v>3191</v>
      </c>
      <c r="I525" s="17"/>
      <c r="J525" s="18">
        <v>5</v>
      </c>
      <c r="K525" s="111" t="s">
        <v>2155</v>
      </c>
      <c r="L525" s="15" t="s">
        <v>3220</v>
      </c>
      <c r="M525" s="18">
        <v>2</v>
      </c>
      <c r="N525" s="18"/>
      <c r="O525" s="111" t="s">
        <v>213</v>
      </c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0"/>
      <c r="AF525" s="28" t="s">
        <v>0</v>
      </c>
    </row>
    <row r="526" spans="1:32" ht="15.75" customHeight="1" x14ac:dyDescent="0.4">
      <c r="A526" s="104"/>
      <c r="B526" s="52" t="s">
        <v>409</v>
      </c>
      <c r="C526" s="781"/>
      <c r="D526" s="20"/>
      <c r="E526" s="21"/>
      <c r="F526" s="21"/>
      <c r="G526" s="110"/>
      <c r="H526" s="20"/>
      <c r="I526" s="22"/>
      <c r="J526" s="22"/>
      <c r="K526" s="109"/>
      <c r="L526" s="20" t="s">
        <v>1249</v>
      </c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1"/>
      <c r="AF526" s="28" t="s">
        <v>0</v>
      </c>
    </row>
    <row r="527" spans="1:32" ht="15.75" customHeight="1" x14ac:dyDescent="0.4">
      <c r="A527" s="104"/>
      <c r="B527" s="52"/>
      <c r="C527" s="784" t="s">
        <v>1</v>
      </c>
      <c r="D527" s="25"/>
      <c r="E527" s="26"/>
      <c r="F527" s="26"/>
      <c r="G527" s="108"/>
      <c r="H527" s="25"/>
      <c r="I527" s="27"/>
      <c r="J527" s="28"/>
      <c r="K527" s="107"/>
      <c r="L527" s="25"/>
      <c r="M527" s="28"/>
      <c r="N527" s="28"/>
      <c r="O527" s="107"/>
      <c r="P527" s="25"/>
      <c r="Q527" s="27"/>
      <c r="R527" s="28"/>
      <c r="S527" s="107"/>
      <c r="T527" s="25"/>
      <c r="U527" s="28"/>
      <c r="V527" s="28"/>
      <c r="W527" s="107"/>
      <c r="X527" s="25"/>
      <c r="Y527" s="28"/>
      <c r="Z527" s="28"/>
      <c r="AA527" s="107"/>
      <c r="AB527" s="25"/>
      <c r="AC527" s="27"/>
      <c r="AD527" s="28"/>
      <c r="AE527" s="292"/>
      <c r="AF527" s="28" t="s">
        <v>1</v>
      </c>
    </row>
    <row r="528" spans="1:32" ht="15.75" customHeight="1" x14ac:dyDescent="0.4">
      <c r="A528" s="103"/>
      <c r="B528" s="52"/>
      <c r="C528" s="785"/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2"/>
      <c r="AF528" s="28" t="s">
        <v>542</v>
      </c>
    </row>
    <row r="529" spans="1:32" ht="15.75" customHeight="1" x14ac:dyDescent="0.4">
      <c r="A529" s="102">
        <v>9</v>
      </c>
      <c r="B529" s="51" t="s">
        <v>4911</v>
      </c>
      <c r="C529" s="780" t="s">
        <v>0</v>
      </c>
      <c r="D529" s="15"/>
      <c r="E529" s="16"/>
      <c r="F529" s="16"/>
      <c r="G529" s="112"/>
      <c r="H529" s="15"/>
      <c r="I529" s="17"/>
      <c r="J529" s="18"/>
      <c r="K529" s="111"/>
      <c r="L529" s="18"/>
      <c r="M529" s="18"/>
      <c r="N529" s="18"/>
      <c r="O529" s="111"/>
      <c r="P529" s="18"/>
      <c r="Q529" s="18"/>
      <c r="R529" s="18"/>
      <c r="S529" s="111"/>
      <c r="T529" s="15"/>
      <c r="U529" s="18"/>
      <c r="V529" s="18"/>
      <c r="W529" s="111"/>
      <c r="X529" s="15"/>
      <c r="Y529" s="18"/>
      <c r="Z529" s="18"/>
      <c r="AA529" s="111"/>
      <c r="AB529" s="15"/>
      <c r="AC529" s="18"/>
      <c r="AD529" s="18"/>
      <c r="AE529" s="290"/>
      <c r="AF529" s="28" t="s">
        <v>0</v>
      </c>
    </row>
    <row r="530" spans="1:32" ht="15.75" customHeight="1" x14ac:dyDescent="0.4">
      <c r="A530" s="104"/>
      <c r="B530" s="52" t="s">
        <v>409</v>
      </c>
      <c r="C530" s="781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20"/>
      <c r="Q530" s="24"/>
      <c r="R530" s="22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1"/>
      <c r="AF530" s="28" t="s">
        <v>0</v>
      </c>
    </row>
    <row r="531" spans="1:32" ht="15.75" customHeight="1" x14ac:dyDescent="0.4">
      <c r="A531" s="104"/>
      <c r="B531" s="52"/>
      <c r="C531" s="784" t="s">
        <v>1</v>
      </c>
      <c r="D531" s="25" t="s">
        <v>3214</v>
      </c>
      <c r="E531" s="26">
        <v>4</v>
      </c>
      <c r="F531" s="26"/>
      <c r="G531" s="108" t="s">
        <v>213</v>
      </c>
      <c r="H531" s="25" t="s">
        <v>3214</v>
      </c>
      <c r="I531" s="27">
        <v>4</v>
      </c>
      <c r="J531" s="28"/>
      <c r="K531" s="107" t="s">
        <v>213</v>
      </c>
      <c r="L531" s="25" t="s">
        <v>3214</v>
      </c>
      <c r="M531" s="28">
        <v>4</v>
      </c>
      <c r="N531" s="28"/>
      <c r="O531" s="107" t="s">
        <v>213</v>
      </c>
      <c r="P531" s="25" t="s">
        <v>3214</v>
      </c>
      <c r="Q531" s="28">
        <v>4</v>
      </c>
      <c r="R531" s="28"/>
      <c r="S531" s="107" t="s">
        <v>213</v>
      </c>
      <c r="T531" s="25" t="s">
        <v>3214</v>
      </c>
      <c r="U531" s="28">
        <v>4</v>
      </c>
      <c r="V531" s="28"/>
      <c r="W531" s="107" t="s">
        <v>213</v>
      </c>
      <c r="X531" s="25"/>
      <c r="Y531" s="28"/>
      <c r="Z531" s="28"/>
      <c r="AA531" s="107"/>
      <c r="AB531" s="25"/>
      <c r="AC531" s="27"/>
      <c r="AD531" s="28"/>
      <c r="AE531" s="292"/>
      <c r="AF531" s="28" t="s">
        <v>1</v>
      </c>
    </row>
    <row r="532" spans="1:32" ht="15.75" customHeight="1" x14ac:dyDescent="0.4">
      <c r="A532" s="104"/>
      <c r="B532" s="52"/>
      <c r="C532" s="784"/>
      <c r="D532" s="25"/>
      <c r="E532" s="26"/>
      <c r="F532" s="26"/>
      <c r="G532" s="108"/>
      <c r="H532" s="25"/>
      <c r="I532" s="28"/>
      <c r="J532" s="28"/>
      <c r="K532" s="107"/>
      <c r="L532" s="25"/>
      <c r="M532" s="28"/>
      <c r="N532" s="28"/>
      <c r="O532" s="107"/>
      <c r="P532" s="25"/>
      <c r="Q532" s="28"/>
      <c r="R532" s="28"/>
      <c r="S532" s="107"/>
      <c r="T532" s="25"/>
      <c r="U532" s="28"/>
      <c r="V532" s="28"/>
      <c r="W532" s="107"/>
      <c r="X532" s="25"/>
      <c r="Y532" s="33"/>
      <c r="Z532" s="33"/>
      <c r="AA532" s="113"/>
      <c r="AB532" s="25"/>
      <c r="AC532" s="33"/>
      <c r="AD532" s="33"/>
      <c r="AE532" s="294"/>
      <c r="AF532" s="28" t="s">
        <v>542</v>
      </c>
    </row>
    <row r="533" spans="1:32" ht="15.75" customHeight="1" x14ac:dyDescent="0.4">
      <c r="A533" s="102">
        <v>10</v>
      </c>
      <c r="B533" s="51" t="s">
        <v>4943</v>
      </c>
      <c r="C533" s="780" t="s">
        <v>0</v>
      </c>
      <c r="D533" s="15"/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15"/>
      <c r="Q533" s="18"/>
      <c r="R533" s="18"/>
      <c r="S533" s="111"/>
      <c r="T533" s="18"/>
      <c r="U533" s="18"/>
      <c r="V533" s="18"/>
      <c r="W533" s="111"/>
      <c r="X533" s="15" t="s">
        <v>3197</v>
      </c>
      <c r="Y533" s="18">
        <v>5</v>
      </c>
      <c r="Z533" s="18"/>
      <c r="AA533" s="111" t="s">
        <v>208</v>
      </c>
      <c r="AB533" s="15"/>
      <c r="AC533" s="18"/>
      <c r="AD533" s="18"/>
      <c r="AE533" s="290"/>
      <c r="AF533" s="28" t="s">
        <v>0</v>
      </c>
    </row>
    <row r="534" spans="1:32" ht="15.75" customHeight="1" x14ac:dyDescent="0.4">
      <c r="A534" s="104"/>
      <c r="B534" s="52" t="s">
        <v>409</v>
      </c>
      <c r="C534" s="781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20"/>
      <c r="Q534" s="22"/>
      <c r="R534" s="22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1"/>
      <c r="AF534" s="28" t="s">
        <v>0</v>
      </c>
    </row>
    <row r="535" spans="1:32" ht="15.75" customHeight="1" x14ac:dyDescent="0.4">
      <c r="A535" s="104"/>
      <c r="B535" s="52"/>
      <c r="C535" s="784" t="s">
        <v>1</v>
      </c>
      <c r="D535" s="25"/>
      <c r="E535" s="26"/>
      <c r="F535" s="26"/>
      <c r="G535" s="108"/>
      <c r="H535" s="25" t="s">
        <v>3197</v>
      </c>
      <c r="I535" s="27">
        <v>5</v>
      </c>
      <c r="J535" s="28"/>
      <c r="K535" s="107" t="s">
        <v>208</v>
      </c>
      <c r="L535" s="28" t="s">
        <v>3197</v>
      </c>
      <c r="M535" s="28">
        <v>5</v>
      </c>
      <c r="N535" s="28"/>
      <c r="O535" s="107" t="s">
        <v>208</v>
      </c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2"/>
      <c r="AF535" s="28" t="s">
        <v>1</v>
      </c>
    </row>
    <row r="536" spans="1:32" ht="15.75" customHeight="1" x14ac:dyDescent="0.4">
      <c r="A536" s="103"/>
      <c r="B536" s="52"/>
      <c r="C536" s="785"/>
      <c r="D536" s="25"/>
      <c r="E536" s="26"/>
      <c r="F536" s="26"/>
      <c r="G536" s="108"/>
      <c r="H536" s="25"/>
      <c r="I536" s="28"/>
      <c r="J536" s="28"/>
      <c r="K536" s="107"/>
      <c r="L536" s="25"/>
      <c r="M536" s="28"/>
      <c r="N536" s="28"/>
      <c r="O536" s="107"/>
      <c r="P536" s="25"/>
      <c r="Q536" s="27"/>
      <c r="R536" s="27"/>
      <c r="S536" s="107"/>
      <c r="T536" s="25"/>
      <c r="U536" s="28"/>
      <c r="V536" s="28"/>
      <c r="W536" s="107"/>
      <c r="X536" s="25"/>
      <c r="Y536" s="33"/>
      <c r="Z536" s="33"/>
      <c r="AA536" s="113"/>
      <c r="AB536" s="25"/>
      <c r="AC536" s="33"/>
      <c r="AD536" s="33"/>
      <c r="AE536" s="294"/>
      <c r="AF536" s="28" t="s">
        <v>542</v>
      </c>
    </row>
    <row r="537" spans="1:32" ht="15.75" customHeight="1" x14ac:dyDescent="0.4">
      <c r="A537" s="102">
        <v>11</v>
      </c>
      <c r="B537" s="51" t="s">
        <v>4944</v>
      </c>
      <c r="C537" s="780" t="s">
        <v>0</v>
      </c>
      <c r="D537" s="15"/>
      <c r="E537" s="16"/>
      <c r="F537" s="16"/>
      <c r="G537" s="112"/>
      <c r="H537" s="15"/>
      <c r="I537" s="17"/>
      <c r="J537" s="18"/>
      <c r="K537" s="111"/>
      <c r="L537" s="15"/>
      <c r="M537" s="18"/>
      <c r="N537" s="18"/>
      <c r="O537" s="111"/>
      <c r="P537" s="34"/>
      <c r="Q537" s="35"/>
      <c r="R537" s="36"/>
      <c r="S537" s="111"/>
      <c r="T537" s="15"/>
      <c r="U537" s="18"/>
      <c r="V537" s="18"/>
      <c r="W537" s="111"/>
      <c r="X537" s="18" t="s">
        <v>3197</v>
      </c>
      <c r="Y537" s="18">
        <v>5</v>
      </c>
      <c r="Z537" s="18"/>
      <c r="AA537" s="111" t="s">
        <v>208</v>
      </c>
      <c r="AB537" s="15"/>
      <c r="AC537" s="17"/>
      <c r="AD537" s="18"/>
      <c r="AE537" s="290"/>
      <c r="AF537" s="28" t="s">
        <v>0</v>
      </c>
    </row>
    <row r="538" spans="1:32" ht="15.75" customHeight="1" x14ac:dyDescent="0.4">
      <c r="A538" s="104"/>
      <c r="B538" s="52" t="s">
        <v>409</v>
      </c>
      <c r="C538" s="781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37"/>
      <c r="Q538" s="38"/>
      <c r="R538" s="39"/>
      <c r="S538" s="109"/>
      <c r="T538" s="20"/>
      <c r="U538" s="22"/>
      <c r="V538" s="22"/>
      <c r="W538" s="109"/>
      <c r="X538" s="20"/>
      <c r="Y538" s="24"/>
      <c r="Z538" s="24"/>
      <c r="AA538" s="109"/>
      <c r="AB538" s="20"/>
      <c r="AC538" s="22"/>
      <c r="AD538" s="22"/>
      <c r="AE538" s="291"/>
      <c r="AF538" s="28" t="s">
        <v>0</v>
      </c>
    </row>
    <row r="539" spans="1:32" ht="15.75" customHeight="1" x14ac:dyDescent="0.4">
      <c r="A539" s="104"/>
      <c r="B539" s="52"/>
      <c r="C539" s="784" t="s">
        <v>1</v>
      </c>
      <c r="D539" s="25"/>
      <c r="E539" s="26"/>
      <c r="F539" s="26"/>
      <c r="G539" s="108"/>
      <c r="H539" s="25" t="s">
        <v>3197</v>
      </c>
      <c r="I539" s="27">
        <v>5</v>
      </c>
      <c r="J539" s="28"/>
      <c r="K539" s="107" t="s">
        <v>208</v>
      </c>
      <c r="L539" s="25" t="s">
        <v>3197</v>
      </c>
      <c r="M539" s="28">
        <v>5</v>
      </c>
      <c r="N539" s="28"/>
      <c r="O539" s="107" t="s">
        <v>208</v>
      </c>
      <c r="P539" s="25"/>
      <c r="Q539" s="27"/>
      <c r="R539" s="28"/>
      <c r="S539" s="107"/>
      <c r="T539" s="25"/>
      <c r="U539" s="28"/>
      <c r="V539" s="28"/>
      <c r="W539" s="107"/>
      <c r="X539" s="25"/>
      <c r="Y539" s="28"/>
      <c r="Z539" s="28"/>
      <c r="AA539" s="107"/>
      <c r="AB539" s="25"/>
      <c r="AC539" s="27"/>
      <c r="AD539" s="28"/>
      <c r="AE539" s="292"/>
      <c r="AF539" s="28" t="s">
        <v>1</v>
      </c>
    </row>
    <row r="540" spans="1:32" ht="15.75" customHeight="1" x14ac:dyDescent="0.4">
      <c r="A540" s="104"/>
      <c r="B540" s="54"/>
      <c r="C540" s="784"/>
      <c r="D540" s="40"/>
      <c r="E540" s="41"/>
      <c r="F540" s="42"/>
      <c r="G540" s="105"/>
      <c r="H540" s="40"/>
      <c r="I540" s="42"/>
      <c r="J540" s="42"/>
      <c r="K540" s="105"/>
      <c r="L540" s="40"/>
      <c r="M540" s="42"/>
      <c r="N540" s="42"/>
      <c r="O540" s="105"/>
      <c r="P540" s="40"/>
      <c r="Q540" s="41"/>
      <c r="R540" s="42"/>
      <c r="S540" s="105"/>
      <c r="T540" s="40"/>
      <c r="U540" s="42"/>
      <c r="V540" s="42"/>
      <c r="W540" s="105"/>
      <c r="X540" s="40"/>
      <c r="Y540" s="43"/>
      <c r="Z540" s="43"/>
      <c r="AA540" s="106"/>
      <c r="AB540" s="40"/>
      <c r="AC540" s="41"/>
      <c r="AD540" s="42"/>
      <c r="AE540" s="293"/>
      <c r="AF540" s="28" t="s">
        <v>542</v>
      </c>
    </row>
    <row r="541" spans="1:32" ht="15.75" customHeight="1" x14ac:dyDescent="0.4">
      <c r="A541" s="102">
        <v>12</v>
      </c>
      <c r="B541" s="51" t="s">
        <v>4899</v>
      </c>
      <c r="C541" s="780" t="s">
        <v>0</v>
      </c>
      <c r="D541" s="15"/>
      <c r="E541" s="16"/>
      <c r="F541" s="16"/>
      <c r="G541" s="112"/>
      <c r="H541" s="15" t="s">
        <v>3230</v>
      </c>
      <c r="I541" s="17">
        <v>5</v>
      </c>
      <c r="J541" s="18"/>
      <c r="K541" s="111" t="s">
        <v>213</v>
      </c>
      <c r="L541" s="15"/>
      <c r="M541" s="18"/>
      <c r="N541" s="18"/>
      <c r="O541" s="111"/>
      <c r="P541" s="34" t="s">
        <v>3230</v>
      </c>
      <c r="Q541" s="35">
        <v>5</v>
      </c>
      <c r="R541" s="36"/>
      <c r="S541" s="111" t="s">
        <v>213</v>
      </c>
      <c r="T541" s="15" t="s">
        <v>3230</v>
      </c>
      <c r="U541" s="18">
        <v>5</v>
      </c>
      <c r="V541" s="18"/>
      <c r="W541" s="111" t="s">
        <v>213</v>
      </c>
      <c r="X541" s="18" t="s">
        <v>3230</v>
      </c>
      <c r="Y541" s="18">
        <v>5</v>
      </c>
      <c r="Z541" s="18"/>
      <c r="AA541" s="111" t="s">
        <v>213</v>
      </c>
      <c r="AB541" s="15"/>
      <c r="AC541" s="17"/>
      <c r="AD541" s="18"/>
      <c r="AE541" s="290"/>
      <c r="AF541" s="28" t="s">
        <v>0</v>
      </c>
    </row>
    <row r="542" spans="1:32" ht="15.75" customHeight="1" x14ac:dyDescent="0.4">
      <c r="A542" s="104"/>
      <c r="B542" s="52" t="s">
        <v>409</v>
      </c>
      <c r="C542" s="781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 t="s">
        <v>1249</v>
      </c>
      <c r="Y542" s="24"/>
      <c r="Z542" s="24"/>
      <c r="AA542" s="109"/>
      <c r="AB542" s="20"/>
      <c r="AC542" s="22"/>
      <c r="AD542" s="22"/>
      <c r="AE542" s="291"/>
      <c r="AF542" s="28" t="s">
        <v>0</v>
      </c>
    </row>
    <row r="543" spans="1:32" ht="15.75" customHeight="1" x14ac:dyDescent="0.4">
      <c r="A543" s="104"/>
      <c r="B543" s="52"/>
      <c r="C543" s="784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/>
      <c r="Y543" s="28"/>
      <c r="Z543" s="28"/>
      <c r="AA543" s="107"/>
      <c r="AB543" s="25"/>
      <c r="AC543" s="27"/>
      <c r="AD543" s="28"/>
      <c r="AE543" s="292"/>
      <c r="AF543" s="28" t="s">
        <v>1</v>
      </c>
    </row>
    <row r="544" spans="1:32" ht="15.75" customHeight="1" x14ac:dyDescent="0.4">
      <c r="A544" s="104"/>
      <c r="B544" s="52"/>
      <c r="C544" s="784"/>
      <c r="D544" s="40"/>
      <c r="E544" s="41"/>
      <c r="F544" s="42"/>
      <c r="G544" s="105"/>
      <c r="H544" s="40"/>
      <c r="I544" s="42"/>
      <c r="J544" s="42"/>
      <c r="K544" s="105"/>
      <c r="L544" s="40"/>
      <c r="M544" s="42"/>
      <c r="N544" s="42"/>
      <c r="O544" s="105"/>
      <c r="P544" s="40"/>
      <c r="Q544" s="41"/>
      <c r="R544" s="42"/>
      <c r="S544" s="105"/>
      <c r="T544" s="40"/>
      <c r="U544" s="42"/>
      <c r="V544" s="42"/>
      <c r="W544" s="105"/>
      <c r="X544" s="40"/>
      <c r="Y544" s="43"/>
      <c r="Z544" s="43"/>
      <c r="AA544" s="106"/>
      <c r="AB544" s="40"/>
      <c r="AC544" s="41"/>
      <c r="AD544" s="42"/>
      <c r="AE544" s="293"/>
      <c r="AF544" s="28" t="s">
        <v>542</v>
      </c>
    </row>
    <row r="545" spans="1:32" ht="15.75" customHeight="1" x14ac:dyDescent="0.4">
      <c r="A545" s="102">
        <v>13</v>
      </c>
      <c r="B545" s="51" t="s">
        <v>4900</v>
      </c>
      <c r="C545" s="780" t="s">
        <v>0</v>
      </c>
      <c r="D545" s="15"/>
      <c r="E545" s="16"/>
      <c r="F545" s="16"/>
      <c r="G545" s="112"/>
      <c r="H545" s="15"/>
      <c r="I545" s="17"/>
      <c r="J545" s="18"/>
      <c r="K545" s="111"/>
      <c r="L545" s="18"/>
      <c r="M545" s="18"/>
      <c r="N545" s="18"/>
      <c r="O545" s="111"/>
      <c r="P545" s="15"/>
      <c r="Q545" s="17"/>
      <c r="R545" s="18"/>
      <c r="S545" s="111"/>
      <c r="T545" s="15"/>
      <c r="U545" s="18"/>
      <c r="V545" s="18"/>
      <c r="W545" s="111"/>
      <c r="X545" s="15"/>
      <c r="Y545" s="18"/>
      <c r="Z545" s="18"/>
      <c r="AA545" s="111"/>
      <c r="AB545" s="15"/>
      <c r="AC545" s="17"/>
      <c r="AD545" s="18"/>
      <c r="AE545" s="290"/>
      <c r="AF545" s="28" t="s">
        <v>0</v>
      </c>
    </row>
    <row r="546" spans="1:32" ht="15.75" customHeight="1" x14ac:dyDescent="0.4">
      <c r="A546" s="104"/>
      <c r="B546" s="52" t="s">
        <v>409</v>
      </c>
      <c r="C546" s="781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20"/>
      <c r="Q546" s="24"/>
      <c r="R546" s="24"/>
      <c r="S546" s="109"/>
      <c r="T546" s="20"/>
      <c r="U546" s="24"/>
      <c r="V546" s="22"/>
      <c r="W546" s="109"/>
      <c r="X546" s="20"/>
      <c r="Y546" s="24"/>
      <c r="Z546" s="24"/>
      <c r="AA546" s="109"/>
      <c r="AB546" s="20"/>
      <c r="AC546" s="22"/>
      <c r="AD546" s="22"/>
      <c r="AE546" s="291"/>
      <c r="AF546" s="28" t="s">
        <v>0</v>
      </c>
    </row>
    <row r="547" spans="1:32" ht="15.75" customHeight="1" x14ac:dyDescent="0.4">
      <c r="A547" s="104"/>
      <c r="B547" s="52"/>
      <c r="C547" s="784" t="s">
        <v>1</v>
      </c>
      <c r="D547" s="25" t="s">
        <v>3230</v>
      </c>
      <c r="E547" s="26">
        <v>5</v>
      </c>
      <c r="F547" s="26"/>
      <c r="G547" s="108" t="s">
        <v>210</v>
      </c>
      <c r="H547" s="25" t="s">
        <v>3230</v>
      </c>
      <c r="I547" s="27">
        <v>5</v>
      </c>
      <c r="J547" s="28"/>
      <c r="K547" s="107" t="s">
        <v>210</v>
      </c>
      <c r="L547" s="25" t="s">
        <v>3230</v>
      </c>
      <c r="M547" s="28">
        <v>5</v>
      </c>
      <c r="N547" s="28"/>
      <c r="O547" s="107" t="s">
        <v>210</v>
      </c>
      <c r="P547" s="30" t="s">
        <v>3230</v>
      </c>
      <c r="Q547" s="31">
        <v>5</v>
      </c>
      <c r="R547" s="28"/>
      <c r="S547" s="107" t="s">
        <v>210</v>
      </c>
      <c r="T547" s="25" t="s">
        <v>3230</v>
      </c>
      <c r="U547" s="28">
        <v>5</v>
      </c>
      <c r="V547" s="28"/>
      <c r="W547" s="107" t="s">
        <v>210</v>
      </c>
      <c r="X547" s="25"/>
      <c r="Y547" s="28"/>
      <c r="Z547" s="28"/>
      <c r="AA547" s="107"/>
      <c r="AB547" s="25"/>
      <c r="AC547" s="27"/>
      <c r="AD547" s="28"/>
      <c r="AE547" s="292"/>
      <c r="AF547" s="28" t="s">
        <v>1</v>
      </c>
    </row>
    <row r="548" spans="1:32" ht="15.75" customHeight="1" x14ac:dyDescent="0.4">
      <c r="A548" s="104"/>
      <c r="B548" s="54"/>
      <c r="C548" s="784"/>
      <c r="D548" s="25"/>
      <c r="E548" s="26"/>
      <c r="F548" s="26"/>
      <c r="G548" s="108"/>
      <c r="H548" s="25"/>
      <c r="I548" s="28"/>
      <c r="J548" s="28"/>
      <c r="K548" s="107"/>
      <c r="L548" s="25"/>
      <c r="M548" s="28"/>
      <c r="N548" s="28"/>
      <c r="O548" s="107"/>
      <c r="P548" s="30"/>
      <c r="Q548" s="31"/>
      <c r="R548" s="32"/>
      <c r="S548" s="107"/>
      <c r="T548" s="25" t="s">
        <v>1249</v>
      </c>
      <c r="U548" s="27"/>
      <c r="V548" s="27"/>
      <c r="W548" s="107"/>
      <c r="X548" s="25"/>
      <c r="Y548" s="33"/>
      <c r="Z548" s="33"/>
      <c r="AA548" s="113"/>
      <c r="AB548" s="25"/>
      <c r="AC548" s="27"/>
      <c r="AD548" s="28"/>
      <c r="AE548" s="292"/>
      <c r="AF548" s="28" t="s">
        <v>542</v>
      </c>
    </row>
    <row r="549" spans="1:32" ht="15.75" customHeight="1" x14ac:dyDescent="0.4">
      <c r="A549" s="102">
        <v>14</v>
      </c>
      <c r="B549" s="51" t="s">
        <v>4989</v>
      </c>
      <c r="C549" s="780" t="s">
        <v>0</v>
      </c>
      <c r="D549" s="15"/>
      <c r="E549" s="16"/>
      <c r="F549" s="16"/>
      <c r="G549" s="112"/>
      <c r="H549" s="15"/>
      <c r="I549" s="17"/>
      <c r="J549" s="18"/>
      <c r="K549" s="111"/>
      <c r="L549" s="15"/>
      <c r="M549" s="18"/>
      <c r="N549" s="18"/>
      <c r="O549" s="111"/>
      <c r="P549" s="34"/>
      <c r="Q549" s="35"/>
      <c r="R549" s="36"/>
      <c r="S549" s="111"/>
      <c r="T549" s="15"/>
      <c r="U549" s="18"/>
      <c r="V549" s="18"/>
      <c r="W549" s="111"/>
      <c r="X549" s="18"/>
      <c r="Y549" s="18"/>
      <c r="Z549" s="18"/>
      <c r="AA549" s="111"/>
      <c r="AB549" s="15"/>
      <c r="AC549" s="17"/>
      <c r="AD549" s="18"/>
      <c r="AE549" s="290"/>
      <c r="AF549" s="28" t="s">
        <v>0</v>
      </c>
    </row>
    <row r="550" spans="1:32" ht="15.75" customHeight="1" x14ac:dyDescent="0.4">
      <c r="A550" s="104"/>
      <c r="B550" s="52" t="s">
        <v>409</v>
      </c>
      <c r="C550" s="781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37"/>
      <c r="Q550" s="38"/>
      <c r="R550" s="39"/>
      <c r="S550" s="109"/>
      <c r="T550" s="20"/>
      <c r="U550" s="22"/>
      <c r="V550" s="22"/>
      <c r="W550" s="109"/>
      <c r="X550" s="20"/>
      <c r="Y550" s="24"/>
      <c r="Z550" s="24"/>
      <c r="AA550" s="109"/>
      <c r="AB550" s="20"/>
      <c r="AC550" s="22"/>
      <c r="AD550" s="22"/>
      <c r="AE550" s="291"/>
      <c r="AF550" s="28" t="s">
        <v>0</v>
      </c>
    </row>
    <row r="551" spans="1:32" ht="15.75" customHeight="1" x14ac:dyDescent="0.4">
      <c r="A551" s="104"/>
      <c r="B551" s="52"/>
      <c r="C551" s="784" t="s">
        <v>1</v>
      </c>
      <c r="D551" s="25" t="s">
        <v>3230</v>
      </c>
      <c r="E551" s="26">
        <v>5</v>
      </c>
      <c r="F551" s="26"/>
      <c r="G551" s="108" t="s">
        <v>210</v>
      </c>
      <c r="H551" s="25" t="s">
        <v>3230</v>
      </c>
      <c r="I551" s="27">
        <v>5</v>
      </c>
      <c r="J551" s="28"/>
      <c r="K551" s="107" t="s">
        <v>210</v>
      </c>
      <c r="L551" s="25" t="s">
        <v>3230</v>
      </c>
      <c r="M551" s="28">
        <v>5</v>
      </c>
      <c r="N551" s="28"/>
      <c r="O551" s="107" t="s">
        <v>210</v>
      </c>
      <c r="P551" s="25" t="s">
        <v>3230</v>
      </c>
      <c r="Q551" s="27">
        <v>5</v>
      </c>
      <c r="R551" s="28"/>
      <c r="S551" s="107" t="s">
        <v>210</v>
      </c>
      <c r="T551" s="25" t="s">
        <v>3230</v>
      </c>
      <c r="U551" s="28">
        <v>5</v>
      </c>
      <c r="V551" s="28"/>
      <c r="W551" s="107" t="s">
        <v>210</v>
      </c>
      <c r="X551" s="25"/>
      <c r="Y551" s="28"/>
      <c r="Z551" s="28"/>
      <c r="AA551" s="107"/>
      <c r="AB551" s="25"/>
      <c r="AC551" s="27"/>
      <c r="AD551" s="28"/>
      <c r="AE551" s="292"/>
      <c r="AF551" s="28" t="s">
        <v>1</v>
      </c>
    </row>
    <row r="552" spans="1:32" ht="15.75" customHeight="1" x14ac:dyDescent="0.4">
      <c r="A552" s="104"/>
      <c r="B552" s="52"/>
      <c r="C552" s="784"/>
      <c r="D552" s="40"/>
      <c r="E552" s="41"/>
      <c r="F552" s="42"/>
      <c r="G552" s="105"/>
      <c r="H552" s="40"/>
      <c r="I552" s="42"/>
      <c r="J552" s="42"/>
      <c r="K552" s="105"/>
      <c r="L552" s="40"/>
      <c r="M552" s="42"/>
      <c r="N552" s="42"/>
      <c r="O552" s="105"/>
      <c r="P552" s="40"/>
      <c r="Q552" s="41"/>
      <c r="R552" s="42"/>
      <c r="S552" s="105"/>
      <c r="T552" s="40" t="s">
        <v>1249</v>
      </c>
      <c r="U552" s="42"/>
      <c r="V552" s="42"/>
      <c r="W552" s="105"/>
      <c r="X552" s="40"/>
      <c r="Y552" s="43"/>
      <c r="Z552" s="43"/>
      <c r="AA552" s="106"/>
      <c r="AB552" s="40"/>
      <c r="AC552" s="41"/>
      <c r="AD552" s="42"/>
      <c r="AE552" s="293"/>
      <c r="AF552" s="28" t="s">
        <v>542</v>
      </c>
    </row>
    <row r="553" spans="1:32" ht="15.75" customHeight="1" x14ac:dyDescent="0.4">
      <c r="A553" s="102">
        <v>15</v>
      </c>
      <c r="B553" s="51" t="s">
        <v>4908</v>
      </c>
      <c r="C553" s="780" t="s">
        <v>0</v>
      </c>
      <c r="D553" s="15"/>
      <c r="E553" s="16"/>
      <c r="F553" s="16"/>
      <c r="G553" s="112"/>
      <c r="H553" s="15"/>
      <c r="I553" s="17"/>
      <c r="J553" s="18"/>
      <c r="K553" s="111"/>
      <c r="L553" s="15"/>
      <c r="M553" s="18"/>
      <c r="N553" s="18"/>
      <c r="O553" s="111"/>
      <c r="P553" s="34"/>
      <c r="Q553" s="35"/>
      <c r="R553" s="36"/>
      <c r="S553" s="111"/>
      <c r="T553" s="15"/>
      <c r="U553" s="18"/>
      <c r="V553" s="18"/>
      <c r="W553" s="111"/>
      <c r="X553" s="18"/>
      <c r="Y553" s="18"/>
      <c r="Z553" s="18"/>
      <c r="AA553" s="111"/>
      <c r="AB553" s="15"/>
      <c r="AC553" s="17"/>
      <c r="AD553" s="18"/>
      <c r="AE553" s="290"/>
      <c r="AF553" s="28" t="s">
        <v>0</v>
      </c>
    </row>
    <row r="554" spans="1:32" ht="15.75" customHeight="1" x14ac:dyDescent="0.4">
      <c r="A554" s="104"/>
      <c r="B554" s="52" t="s">
        <v>409</v>
      </c>
      <c r="C554" s="781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37"/>
      <c r="Q554" s="38"/>
      <c r="R554" s="39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1"/>
      <c r="AF554" s="28" t="s">
        <v>0</v>
      </c>
    </row>
    <row r="555" spans="1:32" ht="15.75" customHeight="1" x14ac:dyDescent="0.4">
      <c r="A555" s="104"/>
      <c r="B555" s="52"/>
      <c r="C555" s="784" t="s">
        <v>1</v>
      </c>
      <c r="D555" s="25" t="s">
        <v>3632</v>
      </c>
      <c r="E555" s="26">
        <v>4</v>
      </c>
      <c r="F555" s="26"/>
      <c r="G555" s="108"/>
      <c r="H555" s="25" t="s">
        <v>3632</v>
      </c>
      <c r="I555" s="27">
        <v>4</v>
      </c>
      <c r="J555" s="28"/>
      <c r="K555" s="107"/>
      <c r="L555" s="25" t="s">
        <v>3632</v>
      </c>
      <c r="M555" s="28">
        <v>4</v>
      </c>
      <c r="N555" s="28"/>
      <c r="O555" s="107"/>
      <c r="P555" s="25" t="s">
        <v>3632</v>
      </c>
      <c r="Q555" s="27">
        <v>4</v>
      </c>
      <c r="R555" s="28"/>
      <c r="S555" s="107"/>
      <c r="T555" s="25"/>
      <c r="U555" s="28"/>
      <c r="V555" s="28"/>
      <c r="W555" s="107"/>
      <c r="X555" s="25"/>
      <c r="Y555" s="28"/>
      <c r="Z555" s="28"/>
      <c r="AA555" s="107"/>
      <c r="AB555" s="25"/>
      <c r="AC555" s="27"/>
      <c r="AD555" s="28"/>
      <c r="AE555" s="292"/>
      <c r="AF555" s="28" t="s">
        <v>1</v>
      </c>
    </row>
    <row r="556" spans="1:32" ht="15.75" customHeight="1" x14ac:dyDescent="0.4">
      <c r="A556" s="104"/>
      <c r="B556" s="52"/>
      <c r="C556" s="784"/>
      <c r="D556" s="40"/>
      <c r="E556" s="41"/>
      <c r="F556" s="42"/>
      <c r="G556" s="105"/>
      <c r="H556" s="40"/>
      <c r="I556" s="42"/>
      <c r="J556" s="42"/>
      <c r="K556" s="105"/>
      <c r="L556" s="40"/>
      <c r="M556" s="42"/>
      <c r="N556" s="42"/>
      <c r="O556" s="105"/>
      <c r="P556" s="40"/>
      <c r="Q556" s="41"/>
      <c r="R556" s="42"/>
      <c r="S556" s="105"/>
      <c r="T556" s="40"/>
      <c r="U556" s="42"/>
      <c r="V556" s="42"/>
      <c r="W556" s="105"/>
      <c r="X556" s="40"/>
      <c r="Y556" s="43"/>
      <c r="Z556" s="43"/>
      <c r="AA556" s="106"/>
      <c r="AB556" s="40"/>
      <c r="AC556" s="41"/>
      <c r="AD556" s="42"/>
      <c r="AE556" s="293"/>
      <c r="AF556" s="28" t="s">
        <v>542</v>
      </c>
    </row>
    <row r="557" spans="1:32" ht="15.75" customHeight="1" x14ac:dyDescent="0.4">
      <c r="A557" s="102">
        <v>16</v>
      </c>
      <c r="B557" s="51" t="s">
        <v>4945</v>
      </c>
      <c r="C557" s="780" t="s">
        <v>0</v>
      </c>
      <c r="D557" s="15"/>
      <c r="E557" s="16"/>
      <c r="F557" s="16"/>
      <c r="G557" s="112"/>
      <c r="H557" s="15"/>
      <c r="I557" s="17"/>
      <c r="J557" s="18"/>
      <c r="K557" s="111"/>
      <c r="L557" s="18"/>
      <c r="M557" s="18"/>
      <c r="N557" s="18"/>
      <c r="O557" s="111"/>
      <c r="P557" s="15"/>
      <c r="Q557" s="17"/>
      <c r="R557" s="18"/>
      <c r="S557" s="111"/>
      <c r="T557" s="15"/>
      <c r="U557" s="18"/>
      <c r="V557" s="18"/>
      <c r="W557" s="111"/>
      <c r="X557" s="15"/>
      <c r="Y557" s="18"/>
      <c r="Z557" s="18"/>
      <c r="AA557" s="111"/>
      <c r="AB557" s="15"/>
      <c r="AC557" s="17"/>
      <c r="AD557" s="18"/>
      <c r="AE557" s="290"/>
      <c r="AF557" s="28" t="s">
        <v>0</v>
      </c>
    </row>
    <row r="558" spans="1:32" ht="15.75" customHeight="1" x14ac:dyDescent="0.4">
      <c r="A558" s="104"/>
      <c r="B558" s="52" t="s">
        <v>409</v>
      </c>
      <c r="C558" s="781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20"/>
      <c r="Q558" s="24"/>
      <c r="R558" s="24"/>
      <c r="S558" s="109"/>
      <c r="T558" s="20"/>
      <c r="U558" s="24"/>
      <c r="V558" s="22"/>
      <c r="W558" s="109"/>
      <c r="X558" s="20"/>
      <c r="Y558" s="24"/>
      <c r="Z558" s="24"/>
      <c r="AA558" s="109"/>
      <c r="AB558" s="20"/>
      <c r="AC558" s="22"/>
      <c r="AD558" s="22"/>
      <c r="AE558" s="291"/>
      <c r="AF558" s="28" t="s">
        <v>0</v>
      </c>
    </row>
    <row r="559" spans="1:32" ht="15.75" customHeight="1" x14ac:dyDescent="0.4">
      <c r="A559" s="104"/>
      <c r="B559" s="52"/>
      <c r="C559" s="784" t="s">
        <v>1</v>
      </c>
      <c r="D559" s="25" t="s">
        <v>3632</v>
      </c>
      <c r="E559" s="26">
        <v>4</v>
      </c>
      <c r="F559" s="26"/>
      <c r="G559" s="108"/>
      <c r="H559" s="25" t="s">
        <v>3632</v>
      </c>
      <c r="I559" s="27">
        <v>4</v>
      </c>
      <c r="J559" s="28"/>
      <c r="K559" s="107"/>
      <c r="L559" s="25" t="s">
        <v>3632</v>
      </c>
      <c r="M559" s="28">
        <v>4</v>
      </c>
      <c r="N559" s="28"/>
      <c r="O559" s="107"/>
      <c r="P559" s="30" t="s">
        <v>3632</v>
      </c>
      <c r="Q559" s="31">
        <v>4</v>
      </c>
      <c r="R559" s="28"/>
      <c r="S559" s="107"/>
      <c r="T559" s="25"/>
      <c r="U559" s="28"/>
      <c r="V559" s="28"/>
      <c r="W559" s="107"/>
      <c r="X559" s="25"/>
      <c r="Y559" s="28"/>
      <c r="Z559" s="28"/>
      <c r="AA559" s="107"/>
      <c r="AB559" s="25"/>
      <c r="AC559" s="27"/>
      <c r="AD559" s="28"/>
      <c r="AE559" s="292"/>
      <c r="AF559" s="28" t="s">
        <v>1</v>
      </c>
    </row>
    <row r="560" spans="1:32" ht="15.75" customHeight="1" x14ac:dyDescent="0.4">
      <c r="A560" s="104"/>
      <c r="B560" s="52"/>
      <c r="C560" s="784"/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30"/>
      <c r="Q560" s="31"/>
      <c r="R560" s="32"/>
      <c r="S560" s="107"/>
      <c r="T560" s="25"/>
      <c r="U560" s="27"/>
      <c r="V560" s="27"/>
      <c r="W560" s="107"/>
      <c r="X560" s="25"/>
      <c r="Y560" s="33"/>
      <c r="Z560" s="33"/>
      <c r="AA560" s="113"/>
      <c r="AB560" s="25"/>
      <c r="AC560" s="27"/>
      <c r="AD560" s="28"/>
      <c r="AE560" s="292"/>
      <c r="AF560" s="28" t="s">
        <v>542</v>
      </c>
    </row>
    <row r="561" spans="1:32" ht="15.75" customHeight="1" x14ac:dyDescent="0.4">
      <c r="A561" s="102">
        <v>17</v>
      </c>
      <c r="B561" s="51" t="s">
        <v>4946</v>
      </c>
      <c r="C561" s="780" t="s">
        <v>0</v>
      </c>
      <c r="D561" s="15"/>
      <c r="E561" s="16"/>
      <c r="F561" s="16"/>
      <c r="G561" s="112"/>
      <c r="H561" s="15" t="s">
        <v>3230</v>
      </c>
      <c r="I561" s="17">
        <v>5</v>
      </c>
      <c r="J561" s="18"/>
      <c r="K561" s="111" t="s">
        <v>213</v>
      </c>
      <c r="L561" s="18" t="s">
        <v>3200</v>
      </c>
      <c r="M561" s="18">
        <v>5</v>
      </c>
      <c r="N561" s="18"/>
      <c r="O561" s="111" t="s">
        <v>208</v>
      </c>
      <c r="P561" s="15" t="s">
        <v>3230</v>
      </c>
      <c r="Q561" s="17">
        <v>5</v>
      </c>
      <c r="R561" s="18"/>
      <c r="S561" s="111" t="s">
        <v>213</v>
      </c>
      <c r="T561" s="15" t="s">
        <v>3230</v>
      </c>
      <c r="U561" s="17">
        <v>5</v>
      </c>
      <c r="V561" s="18"/>
      <c r="W561" s="111" t="s">
        <v>213</v>
      </c>
      <c r="X561" s="15" t="s">
        <v>3230</v>
      </c>
      <c r="Y561" s="18">
        <v>5</v>
      </c>
      <c r="Z561" s="18"/>
      <c r="AA561" s="111" t="s">
        <v>213</v>
      </c>
      <c r="AB561" s="15" t="s">
        <v>3206</v>
      </c>
      <c r="AC561" s="17">
        <v>5</v>
      </c>
      <c r="AD561" s="18"/>
      <c r="AE561" s="290" t="s">
        <v>213</v>
      </c>
      <c r="AF561" s="28" t="s">
        <v>0</v>
      </c>
    </row>
    <row r="562" spans="1:32" ht="15.75" customHeight="1" x14ac:dyDescent="0.4">
      <c r="A562" s="104"/>
      <c r="B562" s="52" t="s">
        <v>409</v>
      </c>
      <c r="C562" s="781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4"/>
      <c r="S562" s="109"/>
      <c r="T562" s="20"/>
      <c r="U562" s="22"/>
      <c r="V562" s="22"/>
      <c r="W562" s="109"/>
      <c r="X562" s="20" t="s">
        <v>1249</v>
      </c>
      <c r="Y562" s="24"/>
      <c r="Z562" s="24"/>
      <c r="AA562" s="109"/>
      <c r="AB562" s="20"/>
      <c r="AC562" s="22"/>
      <c r="AD562" s="22"/>
      <c r="AE562" s="291"/>
      <c r="AF562" s="28" t="s">
        <v>0</v>
      </c>
    </row>
    <row r="563" spans="1:32" ht="15.75" customHeight="1" x14ac:dyDescent="0.4">
      <c r="A563" s="104"/>
      <c r="B563" s="52"/>
      <c r="C563" s="784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30"/>
      <c r="Q563" s="31"/>
      <c r="R563" s="28"/>
      <c r="S563" s="107"/>
      <c r="T563" s="25"/>
      <c r="U563" s="28"/>
      <c r="V563" s="28"/>
      <c r="W563" s="107"/>
      <c r="X563" s="25" t="s">
        <v>3200</v>
      </c>
      <c r="Y563" s="28">
        <v>5</v>
      </c>
      <c r="Z563" s="28"/>
      <c r="AA563" s="107" t="s">
        <v>208</v>
      </c>
      <c r="AB563" s="25"/>
      <c r="AC563" s="27"/>
      <c r="AD563" s="28"/>
      <c r="AE563" s="292"/>
      <c r="AF563" s="28" t="s">
        <v>1</v>
      </c>
    </row>
    <row r="564" spans="1:32" ht="15.75" customHeight="1" x14ac:dyDescent="0.4">
      <c r="A564" s="104"/>
      <c r="B564" s="52"/>
      <c r="C564" s="784"/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30"/>
      <c r="Q564" s="31"/>
      <c r="R564" s="32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27"/>
      <c r="AD564" s="28"/>
      <c r="AE564" s="292"/>
      <c r="AF564" s="28" t="s">
        <v>542</v>
      </c>
    </row>
    <row r="565" spans="1:32" ht="15.75" customHeight="1" x14ac:dyDescent="0.4">
      <c r="A565" s="102">
        <v>18</v>
      </c>
      <c r="B565" s="51" t="s">
        <v>5076</v>
      </c>
      <c r="C565" s="780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34"/>
      <c r="Q565" s="35"/>
      <c r="R565" s="36"/>
      <c r="S565" s="111"/>
      <c r="T565" s="15"/>
      <c r="U565" s="18"/>
      <c r="V565" s="18"/>
      <c r="W565" s="111"/>
      <c r="X565" s="18"/>
      <c r="Y565" s="18"/>
      <c r="Z565" s="18"/>
      <c r="AA565" s="111"/>
      <c r="AB565" s="15" t="s">
        <v>3191</v>
      </c>
      <c r="AC565" s="17">
        <v>5</v>
      </c>
      <c r="AD565" s="18"/>
      <c r="AE565" s="290" t="s">
        <v>2155</v>
      </c>
      <c r="AF565" s="28" t="s">
        <v>0</v>
      </c>
    </row>
    <row r="566" spans="1:32" ht="15.75" customHeight="1" x14ac:dyDescent="0.4">
      <c r="A566" s="104"/>
      <c r="B566" s="52" t="s">
        <v>409</v>
      </c>
      <c r="C566" s="781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37"/>
      <c r="Q566" s="38"/>
      <c r="R566" s="39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1"/>
      <c r="AF566" s="28" t="s">
        <v>0</v>
      </c>
    </row>
    <row r="567" spans="1:32" ht="15.75" customHeight="1" x14ac:dyDescent="0.4">
      <c r="A567" s="104"/>
      <c r="B567" s="52"/>
      <c r="C567" s="784" t="s">
        <v>1</v>
      </c>
      <c r="D567" s="25"/>
      <c r="E567" s="26"/>
      <c r="F567" s="26"/>
      <c r="G567" s="108"/>
      <c r="H567" s="25"/>
      <c r="I567" s="27"/>
      <c r="J567" s="28"/>
      <c r="K567" s="107"/>
      <c r="L567" s="25"/>
      <c r="M567" s="28"/>
      <c r="N567" s="28"/>
      <c r="O567" s="107"/>
      <c r="P567" s="25"/>
      <c r="Q567" s="27"/>
      <c r="R567" s="28"/>
      <c r="S567" s="107"/>
      <c r="T567" s="25"/>
      <c r="U567" s="28"/>
      <c r="V567" s="28"/>
      <c r="W567" s="107"/>
      <c r="X567" s="25" t="s">
        <v>3191</v>
      </c>
      <c r="Y567" s="28">
        <v>5</v>
      </c>
      <c r="Z567" s="28"/>
      <c r="AA567" s="107" t="s">
        <v>2155</v>
      </c>
      <c r="AB567" s="25" t="s">
        <v>3191</v>
      </c>
      <c r="AC567" s="27">
        <v>5</v>
      </c>
      <c r="AD567" s="28"/>
      <c r="AE567" s="292" t="s">
        <v>2155</v>
      </c>
      <c r="AF567" s="28" t="s">
        <v>1</v>
      </c>
    </row>
    <row r="568" spans="1:32" ht="15.75" customHeight="1" x14ac:dyDescent="0.4">
      <c r="A568" s="104"/>
      <c r="B568" s="52"/>
      <c r="C568" s="785"/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8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27"/>
      <c r="AD568" s="28"/>
      <c r="AE568" s="292"/>
      <c r="AF568" s="28" t="s">
        <v>542</v>
      </c>
    </row>
    <row r="569" spans="1:32" ht="15.75" customHeight="1" x14ac:dyDescent="0.4">
      <c r="A569" s="102">
        <v>1</v>
      </c>
      <c r="B569" s="51" t="s">
        <v>3239</v>
      </c>
      <c r="C569" s="780" t="s">
        <v>0</v>
      </c>
      <c r="D569" s="15" t="s">
        <v>5032</v>
      </c>
      <c r="E569" s="16">
        <v>4</v>
      </c>
      <c r="F569" s="484"/>
      <c r="G569" s="112" t="s">
        <v>279</v>
      </c>
      <c r="H569" s="15" t="s">
        <v>5032</v>
      </c>
      <c r="I569" s="17">
        <v>4</v>
      </c>
      <c r="J569" s="455"/>
      <c r="K569" s="111" t="s">
        <v>279</v>
      </c>
      <c r="L569" s="15" t="s">
        <v>5032</v>
      </c>
      <c r="M569" s="18">
        <v>4</v>
      </c>
      <c r="N569" s="455"/>
      <c r="O569" s="111" t="s">
        <v>279</v>
      </c>
      <c r="P569" s="34" t="s">
        <v>5032</v>
      </c>
      <c r="Q569" s="35">
        <v>2</v>
      </c>
      <c r="R569" s="453"/>
      <c r="S569" s="111" t="s">
        <v>279</v>
      </c>
      <c r="T569" s="15" t="s">
        <v>5032</v>
      </c>
      <c r="U569" s="18">
        <v>2</v>
      </c>
      <c r="V569" s="455"/>
      <c r="W569" s="111" t="s">
        <v>279</v>
      </c>
      <c r="X569" s="18"/>
      <c r="Y569" s="18"/>
      <c r="Z569" s="18"/>
      <c r="AA569" s="111"/>
      <c r="AB569" s="15"/>
      <c r="AC569" s="17"/>
      <c r="AD569" s="18"/>
      <c r="AE569" s="290"/>
      <c r="AF569" s="28" t="s">
        <v>0</v>
      </c>
    </row>
    <row r="570" spans="1:32" ht="15.75" customHeight="1" x14ac:dyDescent="0.4">
      <c r="A570" s="104"/>
      <c r="B570" s="52" t="s">
        <v>3243</v>
      </c>
      <c r="C570" s="781"/>
      <c r="D570" s="20" t="s">
        <v>3638</v>
      </c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 t="s">
        <v>4997</v>
      </c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1"/>
      <c r="AF570" s="28" t="s">
        <v>0</v>
      </c>
    </row>
    <row r="571" spans="1:32" ht="15.75" customHeight="1" x14ac:dyDescent="0.4">
      <c r="A571" s="104"/>
      <c r="B571" s="52"/>
      <c r="C571" s="784" t="s">
        <v>1</v>
      </c>
      <c r="D571" s="25" t="s">
        <v>5032</v>
      </c>
      <c r="E571" s="26">
        <v>4</v>
      </c>
      <c r="F571" s="483"/>
      <c r="G571" s="108" t="s">
        <v>279</v>
      </c>
      <c r="H571" s="25" t="s">
        <v>5032</v>
      </c>
      <c r="I571" s="27">
        <v>4</v>
      </c>
      <c r="J571" s="454"/>
      <c r="K571" s="107" t="s">
        <v>279</v>
      </c>
      <c r="L571" s="25" t="s">
        <v>3203</v>
      </c>
      <c r="M571" s="28">
        <v>3</v>
      </c>
      <c r="N571" s="454"/>
      <c r="O571" s="107" t="s">
        <v>598</v>
      </c>
      <c r="P571" s="25"/>
      <c r="Q571" s="27"/>
      <c r="R571" s="28"/>
      <c r="S571" s="107"/>
      <c r="T571" s="25"/>
      <c r="U571" s="28"/>
      <c r="V571" s="28"/>
      <c r="W571" s="107"/>
      <c r="X571" s="25"/>
      <c r="Y571" s="28"/>
      <c r="Z571" s="28"/>
      <c r="AA571" s="107"/>
      <c r="AB571" s="25"/>
      <c r="AC571" s="27"/>
      <c r="AD571" s="28"/>
      <c r="AE571" s="292"/>
      <c r="AF571" s="28" t="s">
        <v>1</v>
      </c>
    </row>
    <row r="572" spans="1:32" ht="15.75" customHeight="1" x14ac:dyDescent="0.4">
      <c r="A572" s="104"/>
      <c r="B572" s="52"/>
      <c r="C572" s="784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 t="s">
        <v>1249</v>
      </c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3"/>
      <c r="AF572" s="28" t="s">
        <v>542</v>
      </c>
    </row>
    <row r="573" spans="1:32" ht="15.75" customHeight="1" x14ac:dyDescent="0.4">
      <c r="A573" s="102">
        <v>2</v>
      </c>
      <c r="B573" s="51" t="s">
        <v>3634</v>
      </c>
      <c r="C573" s="780" t="s">
        <v>0</v>
      </c>
      <c r="D573" s="15"/>
      <c r="E573" s="16"/>
      <c r="F573" s="16"/>
      <c r="G573" s="112"/>
      <c r="H573" s="15"/>
      <c r="I573" s="17"/>
      <c r="J573" s="18"/>
      <c r="K573" s="111"/>
      <c r="L573" s="15"/>
      <c r="M573" s="18"/>
      <c r="N573" s="18"/>
      <c r="O573" s="111"/>
      <c r="P573" s="34"/>
      <c r="Q573" s="35"/>
      <c r="R573" s="36"/>
      <c r="S573" s="111"/>
      <c r="T573" s="15"/>
      <c r="U573" s="18"/>
      <c r="V573" s="18"/>
      <c r="W573" s="111"/>
      <c r="X573" s="18" t="s">
        <v>3572</v>
      </c>
      <c r="Y573" s="18">
        <v>5</v>
      </c>
      <c r="Z573" s="455"/>
      <c r="AA573" s="111" t="s">
        <v>318</v>
      </c>
      <c r="AB573" s="15" t="s">
        <v>5014</v>
      </c>
      <c r="AC573" s="17">
        <v>5</v>
      </c>
      <c r="AD573" s="455"/>
      <c r="AE573" s="290" t="s">
        <v>312</v>
      </c>
      <c r="AF573" s="28" t="s">
        <v>0</v>
      </c>
    </row>
    <row r="574" spans="1:32" ht="15.75" customHeight="1" x14ac:dyDescent="0.4">
      <c r="A574" s="104"/>
      <c r="B574" s="52" t="s">
        <v>3227</v>
      </c>
      <c r="C574" s="781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1"/>
      <c r="AF574" s="28" t="s">
        <v>0</v>
      </c>
    </row>
    <row r="575" spans="1:32" ht="15.75" customHeight="1" x14ac:dyDescent="0.4">
      <c r="A575" s="104"/>
      <c r="B575" s="52"/>
      <c r="C575" s="784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 t="s">
        <v>3572</v>
      </c>
      <c r="Y575" s="28">
        <v>5</v>
      </c>
      <c r="Z575" s="454"/>
      <c r="AA575" s="107" t="s">
        <v>318</v>
      </c>
      <c r="AB575" s="25" t="s">
        <v>5014</v>
      </c>
      <c r="AC575" s="27">
        <v>5</v>
      </c>
      <c r="AD575" s="454"/>
      <c r="AE575" s="292" t="s">
        <v>312</v>
      </c>
      <c r="AF575" s="28" t="s">
        <v>1</v>
      </c>
    </row>
    <row r="576" spans="1:32" ht="15.75" customHeight="1" x14ac:dyDescent="0.4">
      <c r="A576" s="104"/>
      <c r="B576" s="52"/>
      <c r="C576" s="784" t="s">
        <v>542</v>
      </c>
      <c r="D576" s="40" t="s">
        <v>3191</v>
      </c>
      <c r="E576" s="41">
        <v>3</v>
      </c>
      <c r="F576" s="612"/>
      <c r="G576" s="105" t="s">
        <v>335</v>
      </c>
      <c r="H576" s="40"/>
      <c r="I576" s="42"/>
      <c r="J576" s="42"/>
      <c r="K576" s="105"/>
      <c r="L576" s="40" t="s">
        <v>3191</v>
      </c>
      <c r="M576" s="42">
        <v>3</v>
      </c>
      <c r="N576" s="612"/>
      <c r="O576" s="105" t="s">
        <v>335</v>
      </c>
      <c r="P576" s="40"/>
      <c r="Q576" s="41"/>
      <c r="R576" s="42"/>
      <c r="S576" s="105"/>
      <c r="T576" s="40" t="s">
        <v>3191</v>
      </c>
      <c r="U576" s="42">
        <v>3</v>
      </c>
      <c r="V576" s="612"/>
      <c r="W576" s="105" t="s">
        <v>335</v>
      </c>
      <c r="X576" s="40"/>
      <c r="Y576" s="43"/>
      <c r="Z576" s="43"/>
      <c r="AA576" s="106"/>
      <c r="AB576" s="40"/>
      <c r="AC576" s="41"/>
      <c r="AD576" s="42"/>
      <c r="AE576" s="293"/>
      <c r="AF576" s="28" t="s">
        <v>542</v>
      </c>
    </row>
    <row r="577" spans="1:32" ht="15.75" customHeight="1" x14ac:dyDescent="0.4">
      <c r="A577" s="102">
        <v>3</v>
      </c>
      <c r="B577" s="51" t="s">
        <v>4672</v>
      </c>
      <c r="C577" s="780" t="s">
        <v>0</v>
      </c>
      <c r="D577" s="15" t="s">
        <v>3529</v>
      </c>
      <c r="E577" s="16"/>
      <c r="F577" s="16"/>
      <c r="G577" s="112"/>
      <c r="H577" s="15" t="s">
        <v>3529</v>
      </c>
      <c r="I577" s="17"/>
      <c r="J577" s="18"/>
      <c r="K577" s="111"/>
      <c r="L577" s="18" t="s">
        <v>3529</v>
      </c>
      <c r="M577" s="18"/>
      <c r="N577" s="18"/>
      <c r="O577" s="111"/>
      <c r="P577" s="15" t="s">
        <v>3529</v>
      </c>
      <c r="Q577" s="17"/>
      <c r="R577" s="18"/>
      <c r="S577" s="111"/>
      <c r="T577" s="15" t="s">
        <v>3529</v>
      </c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0"/>
      <c r="AF577" s="28" t="s">
        <v>0</v>
      </c>
    </row>
    <row r="578" spans="1:32" ht="15.75" customHeight="1" x14ac:dyDescent="0.4">
      <c r="A578" s="104"/>
      <c r="B578" s="52" t="s">
        <v>3240</v>
      </c>
      <c r="C578" s="781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1"/>
      <c r="AF578" s="28" t="s">
        <v>0</v>
      </c>
    </row>
    <row r="579" spans="1:32" ht="15.75" customHeight="1" x14ac:dyDescent="0.4">
      <c r="A579" s="104"/>
      <c r="B579" s="52"/>
      <c r="C579" s="784" t="s">
        <v>1</v>
      </c>
      <c r="D579" s="25" t="s">
        <v>3529</v>
      </c>
      <c r="E579" s="26"/>
      <c r="F579" s="26"/>
      <c r="G579" s="108"/>
      <c r="H579" s="25" t="s">
        <v>1260</v>
      </c>
      <c r="I579" s="27">
        <v>3</v>
      </c>
      <c r="J579" s="454"/>
      <c r="K579" s="107" t="s">
        <v>334</v>
      </c>
      <c r="L579" s="25" t="s">
        <v>3204</v>
      </c>
      <c r="M579" s="28">
        <v>5</v>
      </c>
      <c r="N579" s="454"/>
      <c r="O579" s="107" t="s">
        <v>315</v>
      </c>
      <c r="P579" s="30" t="s">
        <v>5072</v>
      </c>
      <c r="Q579" s="31">
        <v>4</v>
      </c>
      <c r="R579" s="454"/>
      <c r="S579" s="107" t="s">
        <v>318</v>
      </c>
      <c r="T579" s="25" t="s">
        <v>3220</v>
      </c>
      <c r="U579" s="28">
        <v>4</v>
      </c>
      <c r="V579" s="454"/>
      <c r="W579" s="107" t="s">
        <v>300</v>
      </c>
      <c r="X579" s="25"/>
      <c r="Y579" s="28"/>
      <c r="Z579" s="28"/>
      <c r="AA579" s="107"/>
      <c r="AB579" s="25"/>
      <c r="AC579" s="27"/>
      <c r="AD579" s="28"/>
      <c r="AE579" s="292"/>
      <c r="AF579" s="28" t="s">
        <v>1</v>
      </c>
    </row>
    <row r="580" spans="1:32" ht="15.75" customHeight="1" x14ac:dyDescent="0.4">
      <c r="A580" s="104"/>
      <c r="B580" s="52"/>
      <c r="C580" s="784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2"/>
      <c r="AF580" s="28" t="s">
        <v>542</v>
      </c>
    </row>
    <row r="581" spans="1:32" ht="15.75" customHeight="1" x14ac:dyDescent="0.4">
      <c r="A581" s="102">
        <v>4</v>
      </c>
      <c r="B581" s="51" t="s">
        <v>4673</v>
      </c>
      <c r="C581" s="780" t="s">
        <v>0</v>
      </c>
      <c r="D581" s="15" t="s">
        <v>3529</v>
      </c>
      <c r="E581" s="16"/>
      <c r="F581" s="16"/>
      <c r="G581" s="112"/>
      <c r="H581" s="15" t="s">
        <v>3529</v>
      </c>
      <c r="I581" s="17"/>
      <c r="J581" s="18"/>
      <c r="K581" s="111"/>
      <c r="L581" s="15" t="s">
        <v>3529</v>
      </c>
      <c r="M581" s="18"/>
      <c r="N581" s="18"/>
      <c r="O581" s="111"/>
      <c r="P581" s="34" t="s">
        <v>3529</v>
      </c>
      <c r="Q581" s="35"/>
      <c r="R581" s="36"/>
      <c r="S581" s="111"/>
      <c r="T581" s="15" t="s">
        <v>3529</v>
      </c>
      <c r="U581" s="18"/>
      <c r="V581" s="18"/>
      <c r="W581" s="111"/>
      <c r="X581" s="18"/>
      <c r="Y581" s="18"/>
      <c r="Z581" s="18"/>
      <c r="AA581" s="111"/>
      <c r="AB581" s="15"/>
      <c r="AC581" s="17"/>
      <c r="AD581" s="18"/>
      <c r="AE581" s="290"/>
      <c r="AF581" s="28" t="s">
        <v>0</v>
      </c>
    </row>
    <row r="582" spans="1:32" ht="15.75" customHeight="1" x14ac:dyDescent="0.4">
      <c r="A582" s="104"/>
      <c r="B582" s="52" t="s">
        <v>3227</v>
      </c>
      <c r="C582" s="781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1"/>
      <c r="AF582" s="28" t="s">
        <v>0</v>
      </c>
    </row>
    <row r="583" spans="1:32" ht="15.75" customHeight="1" x14ac:dyDescent="0.4">
      <c r="A583" s="104"/>
      <c r="B583" s="52"/>
      <c r="C583" s="784" t="s">
        <v>1</v>
      </c>
      <c r="D583" s="25" t="s">
        <v>3529</v>
      </c>
      <c r="E583" s="26"/>
      <c r="F583" s="26"/>
      <c r="G583" s="108"/>
      <c r="H583" s="25" t="s">
        <v>3217</v>
      </c>
      <c r="I583" s="27">
        <v>4</v>
      </c>
      <c r="J583" s="454"/>
      <c r="K583" s="107" t="s">
        <v>284</v>
      </c>
      <c r="L583" s="25" t="s">
        <v>3241</v>
      </c>
      <c r="M583" s="28">
        <v>4</v>
      </c>
      <c r="N583" s="454"/>
      <c r="O583" s="107" t="s">
        <v>279</v>
      </c>
      <c r="P583" s="25" t="s">
        <v>3241</v>
      </c>
      <c r="Q583" s="27">
        <v>4</v>
      </c>
      <c r="R583" s="454"/>
      <c r="S583" s="107" t="s">
        <v>279</v>
      </c>
      <c r="T583" s="25" t="s">
        <v>3241</v>
      </c>
      <c r="U583" s="28">
        <v>4</v>
      </c>
      <c r="V583" s="454"/>
      <c r="W583" s="107" t="s">
        <v>279</v>
      </c>
      <c r="X583" s="25"/>
      <c r="Y583" s="28"/>
      <c r="Z583" s="28"/>
      <c r="AA583" s="107"/>
      <c r="AB583" s="25"/>
      <c r="AC583" s="27"/>
      <c r="AD583" s="28"/>
      <c r="AE583" s="292"/>
      <c r="AF583" s="28" t="s">
        <v>1</v>
      </c>
    </row>
    <row r="584" spans="1:32" ht="15.75" customHeight="1" x14ac:dyDescent="0.4">
      <c r="A584" s="104"/>
      <c r="B584" s="52"/>
      <c r="C584" s="784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3"/>
      <c r="AF584" s="28" t="s">
        <v>542</v>
      </c>
    </row>
    <row r="585" spans="1:32" ht="15.75" customHeight="1" x14ac:dyDescent="0.4">
      <c r="A585" s="102">
        <v>5</v>
      </c>
      <c r="B585" s="51" t="s">
        <v>4695</v>
      </c>
      <c r="C585" s="780" t="s">
        <v>0</v>
      </c>
      <c r="D585" s="15" t="s">
        <v>3572</v>
      </c>
      <c r="E585" s="16">
        <v>4</v>
      </c>
      <c r="F585" s="484"/>
      <c r="G585" s="112" t="s">
        <v>318</v>
      </c>
      <c r="H585" s="15" t="s">
        <v>3572</v>
      </c>
      <c r="I585" s="17">
        <v>4</v>
      </c>
      <c r="J585" s="455"/>
      <c r="K585" s="111" t="s">
        <v>318</v>
      </c>
      <c r="L585" s="15" t="s">
        <v>5015</v>
      </c>
      <c r="M585" s="18">
        <v>2</v>
      </c>
      <c r="N585" s="455"/>
      <c r="O585" s="111" t="s">
        <v>312</v>
      </c>
      <c r="P585" s="34" t="s">
        <v>3572</v>
      </c>
      <c r="Q585" s="35">
        <v>4</v>
      </c>
      <c r="R585" s="453"/>
      <c r="S585" s="111" t="s">
        <v>318</v>
      </c>
      <c r="T585" s="15" t="s">
        <v>5015</v>
      </c>
      <c r="U585" s="18">
        <v>2</v>
      </c>
      <c r="V585" s="455"/>
      <c r="W585" s="111" t="s">
        <v>312</v>
      </c>
      <c r="X585" s="18"/>
      <c r="Y585" s="18"/>
      <c r="Z585" s="18"/>
      <c r="AA585" s="111"/>
      <c r="AB585" s="15"/>
      <c r="AC585" s="17"/>
      <c r="AD585" s="18"/>
      <c r="AE585" s="290"/>
      <c r="AF585" s="28" t="s">
        <v>0</v>
      </c>
    </row>
    <row r="586" spans="1:32" ht="15.75" customHeight="1" x14ac:dyDescent="0.4">
      <c r="A586" s="104"/>
      <c r="B586" s="52" t="s">
        <v>3731</v>
      </c>
      <c r="C586" s="781"/>
      <c r="D586" s="20" t="s">
        <v>3638</v>
      </c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 t="s">
        <v>4997</v>
      </c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1"/>
      <c r="AF586" s="28" t="s">
        <v>0</v>
      </c>
    </row>
    <row r="587" spans="1:32" ht="15.75" customHeight="1" x14ac:dyDescent="0.4">
      <c r="A587" s="104"/>
      <c r="B587" s="52"/>
      <c r="C587" s="784" t="s">
        <v>1</v>
      </c>
      <c r="D587" s="25" t="s">
        <v>3572</v>
      </c>
      <c r="E587" s="26">
        <v>4</v>
      </c>
      <c r="F587" s="483"/>
      <c r="G587" s="108" t="s">
        <v>318</v>
      </c>
      <c r="H587" s="25"/>
      <c r="I587" s="27"/>
      <c r="J587" s="28"/>
      <c r="K587" s="107"/>
      <c r="L587" s="25" t="s">
        <v>3572</v>
      </c>
      <c r="M587" s="28">
        <v>4</v>
      </c>
      <c r="N587" s="454"/>
      <c r="O587" s="107" t="s">
        <v>318</v>
      </c>
      <c r="P587" s="25"/>
      <c r="Q587" s="27"/>
      <c r="R587" s="28"/>
      <c r="S587" s="107"/>
      <c r="T587" s="25"/>
      <c r="U587" s="28"/>
      <c r="V587" s="28"/>
      <c r="W587" s="107"/>
      <c r="X587" s="25"/>
      <c r="Y587" s="28"/>
      <c r="Z587" s="28"/>
      <c r="AA587" s="107"/>
      <c r="AB587" s="25"/>
      <c r="AC587" s="27"/>
      <c r="AD587" s="28"/>
      <c r="AE587" s="292"/>
      <c r="AF587" s="28" t="s">
        <v>1</v>
      </c>
    </row>
    <row r="588" spans="1:32" ht="15.75" customHeight="1" x14ac:dyDescent="0.4">
      <c r="A588" s="104"/>
      <c r="B588" s="52"/>
      <c r="C588" s="784"/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/>
      <c r="Y588" s="43"/>
      <c r="Z588" s="43"/>
      <c r="AA588" s="106"/>
      <c r="AB588" s="40"/>
      <c r="AC588" s="41"/>
      <c r="AD588" s="42"/>
      <c r="AE588" s="293"/>
      <c r="AF588" s="28" t="s">
        <v>542</v>
      </c>
    </row>
    <row r="589" spans="1:32" ht="15.75" customHeight="1" x14ac:dyDescent="0.4">
      <c r="A589" s="102">
        <v>6</v>
      </c>
      <c r="B589" s="51" t="s">
        <v>4892</v>
      </c>
      <c r="C589" s="780" t="s">
        <v>0</v>
      </c>
      <c r="D589" s="15"/>
      <c r="E589" s="16"/>
      <c r="F589" s="16"/>
      <c r="G589" s="112"/>
      <c r="H589" s="15"/>
      <c r="I589" s="17"/>
      <c r="J589" s="18"/>
      <c r="K589" s="111"/>
      <c r="L589" s="18"/>
      <c r="M589" s="18"/>
      <c r="N589" s="18"/>
      <c r="O589" s="111"/>
      <c r="P589" s="15"/>
      <c r="Q589" s="17"/>
      <c r="R589" s="18"/>
      <c r="S589" s="111"/>
      <c r="T589" s="15"/>
      <c r="U589" s="18"/>
      <c r="V589" s="18"/>
      <c r="W589" s="111"/>
      <c r="X589" s="15"/>
      <c r="Y589" s="18"/>
      <c r="Z589" s="18"/>
      <c r="AA589" s="111"/>
      <c r="AB589" s="15" t="s">
        <v>3588</v>
      </c>
      <c r="AC589" s="17">
        <v>4</v>
      </c>
      <c r="AD589" s="455"/>
      <c r="AE589" s="290" t="s">
        <v>300</v>
      </c>
      <c r="AF589" s="28" t="s">
        <v>0</v>
      </c>
    </row>
    <row r="590" spans="1:32" ht="15.75" customHeight="1" x14ac:dyDescent="0.4">
      <c r="A590" s="104"/>
      <c r="B590" s="52" t="s">
        <v>3228</v>
      </c>
      <c r="C590" s="781"/>
      <c r="D590" s="20"/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20"/>
      <c r="Q590" s="24"/>
      <c r="R590" s="24"/>
      <c r="S590" s="109"/>
      <c r="T590" s="20"/>
      <c r="U590" s="24"/>
      <c r="V590" s="22"/>
      <c r="W590" s="109"/>
      <c r="X590" s="20"/>
      <c r="Y590" s="24"/>
      <c r="Z590" s="24"/>
      <c r="AA590" s="109"/>
      <c r="AB590" s="20"/>
      <c r="AC590" s="22"/>
      <c r="AD590" s="22"/>
      <c r="AE590" s="291"/>
      <c r="AF590" s="28" t="s">
        <v>0</v>
      </c>
    </row>
    <row r="591" spans="1:32" ht="15.75" customHeight="1" x14ac:dyDescent="0.4">
      <c r="A591" s="104"/>
      <c r="B591" s="52"/>
      <c r="C591" s="784" t="s">
        <v>1</v>
      </c>
      <c r="D591" s="25"/>
      <c r="E591" s="26"/>
      <c r="F591" s="26"/>
      <c r="G591" s="108"/>
      <c r="H591" s="25"/>
      <c r="I591" s="27"/>
      <c r="J591" s="28"/>
      <c r="K591" s="107"/>
      <c r="L591" s="25"/>
      <c r="M591" s="28"/>
      <c r="N591" s="28"/>
      <c r="O591" s="107"/>
      <c r="P591" s="30"/>
      <c r="Q591" s="31"/>
      <c r="R591" s="28"/>
      <c r="S591" s="107"/>
      <c r="T591" s="25"/>
      <c r="U591" s="28"/>
      <c r="V591" s="28"/>
      <c r="W591" s="107"/>
      <c r="X591" s="25"/>
      <c r="Y591" s="28"/>
      <c r="Z591" s="28"/>
      <c r="AA591" s="107"/>
      <c r="AB591" s="25" t="s">
        <v>3588</v>
      </c>
      <c r="AC591" s="27">
        <v>4</v>
      </c>
      <c r="AD591" s="454"/>
      <c r="AE591" s="292" t="s">
        <v>300</v>
      </c>
      <c r="AF591" s="28" t="s">
        <v>1</v>
      </c>
    </row>
    <row r="592" spans="1:32" ht="15.75" customHeight="1" x14ac:dyDescent="0.4">
      <c r="A592" s="104"/>
      <c r="B592" s="52"/>
      <c r="C592" s="784"/>
      <c r="D592" s="25"/>
      <c r="E592" s="26"/>
      <c r="F592" s="26"/>
      <c r="G592" s="108"/>
      <c r="H592" s="25"/>
      <c r="I592" s="28"/>
      <c r="J592" s="28"/>
      <c r="K592" s="107"/>
      <c r="L592" s="25" t="s">
        <v>3588</v>
      </c>
      <c r="M592" s="28">
        <v>3</v>
      </c>
      <c r="N592" s="454"/>
      <c r="O592" s="107" t="s">
        <v>300</v>
      </c>
      <c r="P592" s="30"/>
      <c r="Q592" s="31"/>
      <c r="R592" s="32"/>
      <c r="S592" s="107"/>
      <c r="T592" s="25" t="s">
        <v>3588</v>
      </c>
      <c r="U592" s="27">
        <v>3</v>
      </c>
      <c r="V592" s="724"/>
      <c r="W592" s="107" t="s">
        <v>300</v>
      </c>
      <c r="X592" s="25" t="s">
        <v>3588</v>
      </c>
      <c r="Y592" s="33">
        <v>3</v>
      </c>
      <c r="Z592" s="695"/>
      <c r="AA592" s="113" t="s">
        <v>300</v>
      </c>
      <c r="AB592" s="25"/>
      <c r="AC592" s="27"/>
      <c r="AD592" s="28"/>
      <c r="AE592" s="292"/>
      <c r="AF592" s="28" t="s">
        <v>542</v>
      </c>
    </row>
    <row r="593" spans="1:32" ht="15.75" customHeight="1" x14ac:dyDescent="0.4">
      <c r="A593" s="102">
        <v>7</v>
      </c>
      <c r="B593" s="51" t="s">
        <v>4909</v>
      </c>
      <c r="C593" s="780" t="s">
        <v>0</v>
      </c>
      <c r="D593" s="15"/>
      <c r="E593" s="16"/>
      <c r="F593" s="16"/>
      <c r="G593" s="112"/>
      <c r="H593" s="15"/>
      <c r="I593" s="17"/>
      <c r="J593" s="18"/>
      <c r="K593" s="111"/>
      <c r="L593" s="18"/>
      <c r="M593" s="18"/>
      <c r="N593" s="18"/>
      <c r="O593" s="111"/>
      <c r="P593" s="15"/>
      <c r="Q593" s="17"/>
      <c r="R593" s="18"/>
      <c r="S593" s="111"/>
      <c r="T593" s="15"/>
      <c r="U593" s="17"/>
      <c r="V593" s="18"/>
      <c r="W593" s="111"/>
      <c r="X593" s="15"/>
      <c r="Y593" s="18"/>
      <c r="Z593" s="18"/>
      <c r="AA593" s="111"/>
      <c r="AB593" s="15" t="s">
        <v>1259</v>
      </c>
      <c r="AC593" s="17">
        <v>5</v>
      </c>
      <c r="AD593" s="455"/>
      <c r="AE593" s="290" t="s">
        <v>329</v>
      </c>
      <c r="AF593" s="28" t="s">
        <v>0</v>
      </c>
    </row>
    <row r="594" spans="1:32" ht="15.75" customHeight="1" x14ac:dyDescent="0.4">
      <c r="A594" s="104"/>
      <c r="B594" s="52" t="s">
        <v>5033</v>
      </c>
      <c r="C594" s="781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20"/>
      <c r="Q594" s="24"/>
      <c r="R594" s="24"/>
      <c r="S594" s="109"/>
      <c r="T594" s="20"/>
      <c r="U594" s="22"/>
      <c r="V594" s="22"/>
      <c r="W594" s="109"/>
      <c r="X594" s="20"/>
      <c r="Y594" s="24"/>
      <c r="Z594" s="24"/>
      <c r="AA594" s="109"/>
      <c r="AB594" s="20"/>
      <c r="AC594" s="22"/>
      <c r="AD594" s="22"/>
      <c r="AE594" s="291"/>
      <c r="AF594" s="28" t="s">
        <v>0</v>
      </c>
    </row>
    <row r="595" spans="1:32" ht="15.75" customHeight="1" x14ac:dyDescent="0.4">
      <c r="A595" s="104"/>
      <c r="B595" s="52"/>
      <c r="C595" s="784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30"/>
      <c r="Q595" s="31"/>
      <c r="R595" s="28"/>
      <c r="S595" s="107"/>
      <c r="T595" s="25"/>
      <c r="U595" s="28"/>
      <c r="V595" s="28"/>
      <c r="W595" s="107"/>
      <c r="X595" s="25"/>
      <c r="Y595" s="28"/>
      <c r="Z595" s="28"/>
      <c r="AA595" s="107"/>
      <c r="AB595" s="25" t="s">
        <v>1259</v>
      </c>
      <c r="AC595" s="27">
        <v>4</v>
      </c>
      <c r="AD595" s="454"/>
      <c r="AE595" s="292" t="s">
        <v>329</v>
      </c>
      <c r="AF595" s="28" t="s">
        <v>1</v>
      </c>
    </row>
    <row r="596" spans="1:32" ht="15.75" customHeight="1" x14ac:dyDescent="0.4">
      <c r="A596" s="104"/>
      <c r="B596" s="52"/>
      <c r="C596" s="784"/>
      <c r="D596" s="25" t="s">
        <v>3218</v>
      </c>
      <c r="E596" s="26">
        <v>3</v>
      </c>
      <c r="F596" s="483"/>
      <c r="G596" s="108" t="s">
        <v>279</v>
      </c>
      <c r="H596" s="25"/>
      <c r="I596" s="28"/>
      <c r="J596" s="28"/>
      <c r="K596" s="107"/>
      <c r="L596" s="25" t="s">
        <v>3218</v>
      </c>
      <c r="M596" s="28">
        <v>3</v>
      </c>
      <c r="N596" s="454"/>
      <c r="O596" s="107" t="s">
        <v>279</v>
      </c>
      <c r="P596" s="30"/>
      <c r="Q596" s="31"/>
      <c r="R596" s="32"/>
      <c r="S596" s="107"/>
      <c r="T596" s="25" t="s">
        <v>3218</v>
      </c>
      <c r="U596" s="28">
        <v>3</v>
      </c>
      <c r="V596" s="454"/>
      <c r="W596" s="107" t="s">
        <v>279</v>
      </c>
      <c r="X596" s="25"/>
      <c r="Y596" s="33"/>
      <c r="Z596" s="33"/>
      <c r="AA596" s="113"/>
      <c r="AB596" s="25" t="s">
        <v>5027</v>
      </c>
      <c r="AC596" s="27"/>
      <c r="AD596" s="28"/>
      <c r="AE596" s="292"/>
      <c r="AF596" s="28" t="s">
        <v>542</v>
      </c>
    </row>
    <row r="597" spans="1:32" ht="15.75" customHeight="1" x14ac:dyDescent="0.4">
      <c r="A597" s="102">
        <v>8</v>
      </c>
      <c r="B597" s="51" t="s">
        <v>4898</v>
      </c>
      <c r="C597" s="780" t="s">
        <v>0</v>
      </c>
      <c r="D597" s="15" t="s">
        <v>3529</v>
      </c>
      <c r="E597" s="16"/>
      <c r="F597" s="16"/>
      <c r="G597" s="112"/>
      <c r="H597" s="15" t="s">
        <v>3529</v>
      </c>
      <c r="I597" s="17"/>
      <c r="J597" s="18"/>
      <c r="K597" s="111"/>
      <c r="L597" s="15" t="s">
        <v>3529</v>
      </c>
      <c r="M597" s="18"/>
      <c r="N597" s="18"/>
      <c r="O597" s="111"/>
      <c r="P597" s="34" t="s">
        <v>3529</v>
      </c>
      <c r="Q597" s="35"/>
      <c r="R597" s="36"/>
      <c r="S597" s="111"/>
      <c r="T597" s="15" t="s">
        <v>3529</v>
      </c>
      <c r="U597" s="18"/>
      <c r="V597" s="18"/>
      <c r="W597" s="111"/>
      <c r="X597" s="18"/>
      <c r="Y597" s="18"/>
      <c r="Z597" s="18"/>
      <c r="AA597" s="111"/>
      <c r="AB597" s="15"/>
      <c r="AC597" s="17"/>
      <c r="AD597" s="18"/>
      <c r="AE597" s="290"/>
      <c r="AF597" s="28" t="s">
        <v>0</v>
      </c>
    </row>
    <row r="598" spans="1:32" ht="15.75" customHeight="1" x14ac:dyDescent="0.4">
      <c r="A598" s="104"/>
      <c r="B598" s="52" t="s">
        <v>4916</v>
      </c>
      <c r="C598" s="781"/>
      <c r="D598" s="20"/>
      <c r="E598" s="21"/>
      <c r="F598" s="21"/>
      <c r="G598" s="110"/>
      <c r="H598" s="20"/>
      <c r="I598" s="22"/>
      <c r="J598" s="22"/>
      <c r="K598" s="109"/>
      <c r="L598" s="20"/>
      <c r="M598" s="22"/>
      <c r="N598" s="22"/>
      <c r="O598" s="109"/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1"/>
      <c r="AF598" s="28" t="s">
        <v>0</v>
      </c>
    </row>
    <row r="599" spans="1:32" ht="15.75" customHeight="1" x14ac:dyDescent="0.4">
      <c r="A599" s="104"/>
      <c r="B599" s="52"/>
      <c r="C599" s="784" t="s">
        <v>1</v>
      </c>
      <c r="D599" s="25" t="s">
        <v>3529</v>
      </c>
      <c r="E599" s="26"/>
      <c r="F599" s="26"/>
      <c r="G599" s="108"/>
      <c r="H599" s="25" t="s">
        <v>2148</v>
      </c>
      <c r="I599" s="27">
        <v>4</v>
      </c>
      <c r="J599" s="454" t="s">
        <v>398</v>
      </c>
      <c r="K599" s="107" t="s">
        <v>199</v>
      </c>
      <c r="L599" s="25" t="s">
        <v>2148</v>
      </c>
      <c r="M599" s="28">
        <v>4</v>
      </c>
      <c r="N599" s="454" t="s">
        <v>398</v>
      </c>
      <c r="O599" s="107" t="s">
        <v>199</v>
      </c>
      <c r="P599" s="25" t="s">
        <v>3206</v>
      </c>
      <c r="Q599" s="27">
        <v>4</v>
      </c>
      <c r="R599" s="454"/>
      <c r="S599" s="107" t="s">
        <v>312</v>
      </c>
      <c r="T599" s="25" t="s">
        <v>1260</v>
      </c>
      <c r="U599" s="28">
        <v>3</v>
      </c>
      <c r="V599" s="454"/>
      <c r="W599" s="107" t="s">
        <v>334</v>
      </c>
      <c r="X599" s="25"/>
      <c r="Y599" s="28"/>
      <c r="Z599" s="28"/>
      <c r="AA599" s="107"/>
      <c r="AB599" s="25"/>
      <c r="AC599" s="27"/>
      <c r="AD599" s="28"/>
      <c r="AE599" s="292"/>
      <c r="AF599" s="28" t="s">
        <v>1</v>
      </c>
    </row>
    <row r="600" spans="1:32" ht="15.75" customHeight="1" x14ac:dyDescent="0.4">
      <c r="A600" s="103"/>
      <c r="B600" s="52"/>
      <c r="C600" s="785"/>
      <c r="D600" s="25"/>
      <c r="E600" s="26"/>
      <c r="F600" s="26"/>
      <c r="G600" s="108"/>
      <c r="H600" s="25"/>
      <c r="I600" s="28"/>
      <c r="J600" s="28"/>
      <c r="K600" s="107"/>
      <c r="L600" s="25"/>
      <c r="M600" s="28"/>
      <c r="N600" s="28"/>
      <c r="O600" s="107"/>
      <c r="P600" s="25"/>
      <c r="Q600" s="27"/>
      <c r="R600" s="28"/>
      <c r="S600" s="107"/>
      <c r="T600" s="25"/>
      <c r="U600" s="28"/>
      <c r="V600" s="28"/>
      <c r="W600" s="107"/>
      <c r="X600" s="25"/>
      <c r="Y600" s="33"/>
      <c r="Z600" s="33"/>
      <c r="AA600" s="113"/>
      <c r="AB600" s="25"/>
      <c r="AC600" s="27"/>
      <c r="AD600" s="28"/>
      <c r="AE600" s="292"/>
      <c r="AF600" s="28" t="s">
        <v>542</v>
      </c>
    </row>
    <row r="601" spans="1:32" ht="15.75" customHeight="1" x14ac:dyDescent="0.4">
      <c r="A601" s="102">
        <v>1</v>
      </c>
      <c r="B601" s="51" t="s">
        <v>3235</v>
      </c>
      <c r="C601" s="780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5034</v>
      </c>
      <c r="Y601" s="18">
        <v>5</v>
      </c>
      <c r="Z601" s="18"/>
      <c r="AA601" s="111" t="s">
        <v>306</v>
      </c>
      <c r="AB601" s="15" t="s">
        <v>5007</v>
      </c>
      <c r="AC601" s="17">
        <v>4</v>
      </c>
      <c r="AD601" s="18"/>
      <c r="AE601" s="290" t="s">
        <v>306</v>
      </c>
      <c r="AF601" s="28" t="s">
        <v>0</v>
      </c>
    </row>
    <row r="602" spans="1:32" ht="15.75" customHeight="1" x14ac:dyDescent="0.4">
      <c r="A602" s="104"/>
      <c r="B602" s="52" t="s">
        <v>409</v>
      </c>
      <c r="C602" s="781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1"/>
      <c r="AF602" s="28" t="s">
        <v>0</v>
      </c>
    </row>
    <row r="603" spans="1:32" ht="15.75" customHeight="1" x14ac:dyDescent="0.4">
      <c r="A603" s="104"/>
      <c r="B603" s="52"/>
      <c r="C603" s="784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/>
      <c r="U603" s="28"/>
      <c r="V603" s="28"/>
      <c r="W603" s="107"/>
      <c r="X603" s="25" t="s">
        <v>5034</v>
      </c>
      <c r="Y603" s="28">
        <v>5</v>
      </c>
      <c r="Z603" s="28"/>
      <c r="AA603" s="107" t="s">
        <v>306</v>
      </c>
      <c r="AB603" s="25" t="s">
        <v>5007</v>
      </c>
      <c r="AC603" s="27">
        <v>4</v>
      </c>
      <c r="AD603" s="28"/>
      <c r="AE603" s="292" t="s">
        <v>306</v>
      </c>
      <c r="AF603" s="28" t="s">
        <v>1</v>
      </c>
    </row>
    <row r="604" spans="1:32" ht="15.75" customHeight="1" x14ac:dyDescent="0.4">
      <c r="A604" s="104"/>
      <c r="B604" s="52"/>
      <c r="C604" s="784" t="s">
        <v>542</v>
      </c>
      <c r="D604" s="40" t="s">
        <v>5007</v>
      </c>
      <c r="E604" s="41">
        <v>3</v>
      </c>
      <c r="F604" s="42"/>
      <c r="G604" s="105" t="s">
        <v>306</v>
      </c>
      <c r="H604" s="40" t="s">
        <v>5007</v>
      </c>
      <c r="I604" s="42">
        <v>3</v>
      </c>
      <c r="J604" s="42"/>
      <c r="K604" s="105" t="s">
        <v>306</v>
      </c>
      <c r="L604" s="40" t="s">
        <v>5007</v>
      </c>
      <c r="M604" s="42">
        <v>4</v>
      </c>
      <c r="N604" s="42"/>
      <c r="O604" s="105" t="s">
        <v>306</v>
      </c>
      <c r="P604" s="40" t="s">
        <v>5007</v>
      </c>
      <c r="Q604" s="41">
        <v>3</v>
      </c>
      <c r="R604" s="42"/>
      <c r="S604" s="105" t="s">
        <v>306</v>
      </c>
      <c r="T604" s="40" t="s">
        <v>5007</v>
      </c>
      <c r="U604" s="42">
        <v>3</v>
      </c>
      <c r="V604" s="42"/>
      <c r="W604" s="105" t="s">
        <v>306</v>
      </c>
      <c r="X604" s="40" t="s">
        <v>4997</v>
      </c>
      <c r="Y604" s="43"/>
      <c r="Z604" s="43"/>
      <c r="AA604" s="106"/>
      <c r="AB604" s="40" t="s">
        <v>4997</v>
      </c>
      <c r="AC604" s="41"/>
      <c r="AD604" s="42"/>
      <c r="AE604" s="293"/>
      <c r="AF604" s="28" t="s">
        <v>542</v>
      </c>
    </row>
    <row r="605" spans="1:32" ht="15.75" customHeight="1" x14ac:dyDescent="0.4">
      <c r="A605" s="102">
        <v>2</v>
      </c>
      <c r="B605" s="51" t="s">
        <v>4674</v>
      </c>
      <c r="C605" s="780" t="s">
        <v>0</v>
      </c>
      <c r="D605" s="15"/>
      <c r="E605" s="16"/>
      <c r="F605" s="16"/>
      <c r="G605" s="112"/>
      <c r="H605" s="15"/>
      <c r="I605" s="17"/>
      <c r="J605" s="18"/>
      <c r="K605" s="111"/>
      <c r="L605" s="15"/>
      <c r="M605" s="18"/>
      <c r="N605" s="18"/>
      <c r="O605" s="111"/>
      <c r="P605" s="34"/>
      <c r="Q605" s="35"/>
      <c r="R605" s="36"/>
      <c r="S605" s="111"/>
      <c r="T605" s="15"/>
      <c r="U605" s="18"/>
      <c r="V605" s="18"/>
      <c r="W605" s="111"/>
      <c r="X605" s="18"/>
      <c r="Y605" s="18"/>
      <c r="Z605" s="18"/>
      <c r="AA605" s="111"/>
      <c r="AB605" s="15"/>
      <c r="AC605" s="17"/>
      <c r="AD605" s="18"/>
      <c r="AE605" s="290"/>
      <c r="AF605" s="28" t="s">
        <v>0</v>
      </c>
    </row>
    <row r="606" spans="1:32" ht="15.75" customHeight="1" x14ac:dyDescent="0.4">
      <c r="A606" s="104"/>
      <c r="B606" s="52" t="s">
        <v>409</v>
      </c>
      <c r="C606" s="781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37"/>
      <c r="Q606" s="38"/>
      <c r="R606" s="39"/>
      <c r="S606" s="109"/>
      <c r="T606" s="20"/>
      <c r="U606" s="22"/>
      <c r="V606" s="22"/>
      <c r="W606" s="109"/>
      <c r="X606" s="20"/>
      <c r="Y606" s="24"/>
      <c r="Z606" s="24"/>
      <c r="AA606" s="109"/>
      <c r="AB606" s="20"/>
      <c r="AC606" s="22"/>
      <c r="AD606" s="22"/>
      <c r="AE606" s="291"/>
      <c r="AF606" s="28" t="s">
        <v>0</v>
      </c>
    </row>
    <row r="607" spans="1:32" ht="15.75" customHeight="1" x14ac:dyDescent="0.4">
      <c r="A607" s="104"/>
      <c r="B607" s="52"/>
      <c r="C607" s="784" t="s">
        <v>1</v>
      </c>
      <c r="D607" s="25" t="s">
        <v>3221</v>
      </c>
      <c r="E607" s="26">
        <v>4</v>
      </c>
      <c r="F607" s="26"/>
      <c r="G607" s="108" t="s">
        <v>292</v>
      </c>
      <c r="H607" s="25" t="s">
        <v>3221</v>
      </c>
      <c r="I607" s="27">
        <v>4</v>
      </c>
      <c r="J607" s="28"/>
      <c r="K607" s="107" t="s">
        <v>292</v>
      </c>
      <c r="L607" s="25" t="s">
        <v>3221</v>
      </c>
      <c r="M607" s="28">
        <v>4</v>
      </c>
      <c r="N607" s="28"/>
      <c r="O607" s="107" t="s">
        <v>292</v>
      </c>
      <c r="P607" s="25" t="s">
        <v>3221</v>
      </c>
      <c r="Q607" s="27">
        <v>4</v>
      </c>
      <c r="R607" s="28"/>
      <c r="S607" s="107" t="s">
        <v>292</v>
      </c>
      <c r="T607" s="25" t="s">
        <v>3221</v>
      </c>
      <c r="U607" s="28">
        <v>2</v>
      </c>
      <c r="V607" s="28"/>
      <c r="W607" s="107" t="s">
        <v>292</v>
      </c>
      <c r="X607" s="25"/>
      <c r="Y607" s="28"/>
      <c r="Z607" s="28"/>
      <c r="AA607" s="107"/>
      <c r="AB607" s="25"/>
      <c r="AC607" s="27"/>
      <c r="AD607" s="28"/>
      <c r="AE607" s="292"/>
      <c r="AF607" s="28" t="s">
        <v>1</v>
      </c>
    </row>
    <row r="608" spans="1:32" ht="15.75" customHeight="1" x14ac:dyDescent="0.4">
      <c r="A608" s="104"/>
      <c r="B608" s="52"/>
      <c r="C608" s="784" t="s">
        <v>542</v>
      </c>
      <c r="D608" s="40"/>
      <c r="E608" s="41"/>
      <c r="F608" s="42"/>
      <c r="G608" s="105"/>
      <c r="H608" s="40"/>
      <c r="I608" s="42"/>
      <c r="J608" s="42"/>
      <c r="K608" s="105"/>
      <c r="L608" s="40"/>
      <c r="M608" s="42"/>
      <c r="N608" s="42"/>
      <c r="O608" s="105"/>
      <c r="P608" s="40"/>
      <c r="Q608" s="41"/>
      <c r="R608" s="42"/>
      <c r="S608" s="105"/>
      <c r="T608" s="40" t="s">
        <v>4997</v>
      </c>
      <c r="U608" s="42"/>
      <c r="V608" s="42"/>
      <c r="W608" s="105"/>
      <c r="X608" s="40"/>
      <c r="Y608" s="43"/>
      <c r="Z608" s="43"/>
      <c r="AA608" s="106"/>
      <c r="AB608" s="40"/>
      <c r="AC608" s="41"/>
      <c r="AD608" s="42"/>
      <c r="AE608" s="293"/>
      <c r="AF608" s="28" t="s">
        <v>542</v>
      </c>
    </row>
    <row r="609" spans="1:32" ht="15.75" customHeight="1" x14ac:dyDescent="0.4">
      <c r="A609" s="102">
        <v>3</v>
      </c>
      <c r="B609" s="51" t="s">
        <v>4675</v>
      </c>
      <c r="C609" s="780" t="s">
        <v>0</v>
      </c>
      <c r="D609" s="15" t="s">
        <v>3221</v>
      </c>
      <c r="E609" s="16">
        <v>4</v>
      </c>
      <c r="F609" s="16"/>
      <c r="G609" s="112" t="s">
        <v>292</v>
      </c>
      <c r="H609" s="15" t="s">
        <v>3221</v>
      </c>
      <c r="I609" s="17">
        <v>4</v>
      </c>
      <c r="J609" s="18"/>
      <c r="K609" s="111" t="s">
        <v>292</v>
      </c>
      <c r="L609" s="18" t="s">
        <v>3221</v>
      </c>
      <c r="M609" s="18">
        <v>4</v>
      </c>
      <c r="N609" s="18"/>
      <c r="O609" s="111" t="s">
        <v>292</v>
      </c>
      <c r="P609" s="15" t="s">
        <v>3221</v>
      </c>
      <c r="Q609" s="17">
        <v>4</v>
      </c>
      <c r="R609" s="18"/>
      <c r="S609" s="111" t="s">
        <v>292</v>
      </c>
      <c r="T609" s="15" t="s">
        <v>3221</v>
      </c>
      <c r="U609" s="18">
        <v>4</v>
      </c>
      <c r="V609" s="18"/>
      <c r="W609" s="111" t="s">
        <v>292</v>
      </c>
      <c r="X609" s="15"/>
      <c r="Y609" s="18"/>
      <c r="Z609" s="18"/>
      <c r="AA609" s="111"/>
      <c r="AB609" s="15"/>
      <c r="AC609" s="17"/>
      <c r="AD609" s="18"/>
      <c r="AE609" s="290"/>
      <c r="AF609" s="28" t="s">
        <v>0</v>
      </c>
    </row>
    <row r="610" spans="1:32" ht="15.75" customHeight="1" x14ac:dyDescent="0.4">
      <c r="A610" s="104"/>
      <c r="B610" s="52" t="s">
        <v>409</v>
      </c>
      <c r="C610" s="781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20"/>
      <c r="Q610" s="24"/>
      <c r="R610" s="24"/>
      <c r="S610" s="109"/>
      <c r="T610" s="20" t="s">
        <v>4997</v>
      </c>
      <c r="U610" s="24"/>
      <c r="V610" s="22"/>
      <c r="W610" s="109"/>
      <c r="X610" s="20"/>
      <c r="Y610" s="24"/>
      <c r="Z610" s="24"/>
      <c r="AA610" s="109"/>
      <c r="AB610" s="20"/>
      <c r="AC610" s="22"/>
      <c r="AD610" s="22"/>
      <c r="AE610" s="291"/>
      <c r="AF610" s="28" t="s">
        <v>0</v>
      </c>
    </row>
    <row r="611" spans="1:32" ht="15.75" customHeight="1" x14ac:dyDescent="0.4">
      <c r="A611" s="104"/>
      <c r="B611" s="52"/>
      <c r="C611" s="784" t="s">
        <v>1</v>
      </c>
      <c r="D611" s="25"/>
      <c r="E611" s="26"/>
      <c r="F611" s="26"/>
      <c r="G611" s="108"/>
      <c r="H611" s="25"/>
      <c r="I611" s="27"/>
      <c r="J611" s="28"/>
      <c r="K611" s="107"/>
      <c r="L611" s="25"/>
      <c r="M611" s="28"/>
      <c r="N611" s="28"/>
      <c r="O611" s="107"/>
      <c r="P611" s="30"/>
      <c r="Q611" s="31"/>
      <c r="R611" s="28"/>
      <c r="S611" s="107"/>
      <c r="T611" s="25"/>
      <c r="U611" s="28"/>
      <c r="V611" s="28"/>
      <c r="W611" s="107"/>
      <c r="X611" s="25"/>
      <c r="Y611" s="28"/>
      <c r="Z611" s="28"/>
      <c r="AA611" s="107"/>
      <c r="AB611" s="25"/>
      <c r="AC611" s="27"/>
      <c r="AD611" s="28"/>
      <c r="AE611" s="292"/>
      <c r="AF611" s="28" t="s">
        <v>1</v>
      </c>
    </row>
    <row r="612" spans="1:32" ht="15.75" customHeight="1" x14ac:dyDescent="0.4">
      <c r="A612" s="104"/>
      <c r="B612" s="52"/>
      <c r="C612" s="784" t="s">
        <v>542</v>
      </c>
      <c r="D612" s="25"/>
      <c r="E612" s="26"/>
      <c r="F612" s="26"/>
      <c r="G612" s="108"/>
      <c r="H612" s="25"/>
      <c r="I612" s="28"/>
      <c r="J612" s="28"/>
      <c r="K612" s="107"/>
      <c r="L612" s="25"/>
      <c r="M612" s="28"/>
      <c r="N612" s="28"/>
      <c r="O612" s="107"/>
      <c r="P612" s="30"/>
      <c r="Q612" s="31"/>
      <c r="R612" s="32"/>
      <c r="S612" s="107"/>
      <c r="T612" s="25"/>
      <c r="U612" s="27"/>
      <c r="V612" s="27"/>
      <c r="W612" s="107"/>
      <c r="X612" s="25"/>
      <c r="Y612" s="33"/>
      <c r="Z612" s="33"/>
      <c r="AA612" s="113"/>
      <c r="AB612" s="25"/>
      <c r="AC612" s="27"/>
      <c r="AD612" s="28"/>
      <c r="AE612" s="292"/>
      <c r="AF612" s="28" t="s">
        <v>542</v>
      </c>
    </row>
    <row r="613" spans="1:32" ht="15.75" customHeight="1" x14ac:dyDescent="0.4">
      <c r="A613" s="102">
        <v>4</v>
      </c>
      <c r="B613" s="51" t="s">
        <v>4676</v>
      </c>
      <c r="C613" s="780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/>
      <c r="Y613" s="18"/>
      <c r="Z613" s="18"/>
      <c r="AA613" s="111"/>
      <c r="AB613" s="15"/>
      <c r="AC613" s="17"/>
      <c r="AD613" s="18"/>
      <c r="AE613" s="290"/>
      <c r="AF613" s="28" t="s">
        <v>0</v>
      </c>
    </row>
    <row r="614" spans="1:32" ht="15.75" customHeight="1" x14ac:dyDescent="0.4">
      <c r="A614" s="104"/>
      <c r="B614" s="52" t="s">
        <v>409</v>
      </c>
      <c r="C614" s="781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1"/>
      <c r="AF614" s="28" t="s">
        <v>0</v>
      </c>
    </row>
    <row r="615" spans="1:32" ht="15.75" customHeight="1" x14ac:dyDescent="0.4">
      <c r="A615" s="104"/>
      <c r="B615" s="52"/>
      <c r="C615" s="784" t="s">
        <v>1</v>
      </c>
      <c r="D615" s="25" t="s">
        <v>3584</v>
      </c>
      <c r="E615" s="26">
        <v>4</v>
      </c>
      <c r="F615" s="26"/>
      <c r="G615" s="108" t="s">
        <v>306</v>
      </c>
      <c r="H615" s="25" t="s">
        <v>3584</v>
      </c>
      <c r="I615" s="27">
        <v>4</v>
      </c>
      <c r="J615" s="28"/>
      <c r="K615" s="107" t="s">
        <v>306</v>
      </c>
      <c r="L615" s="25" t="s">
        <v>3584</v>
      </c>
      <c r="M615" s="28">
        <v>4</v>
      </c>
      <c r="N615" s="28"/>
      <c r="O615" s="107" t="s">
        <v>306</v>
      </c>
      <c r="P615" s="25" t="s">
        <v>3584</v>
      </c>
      <c r="Q615" s="27">
        <v>4</v>
      </c>
      <c r="R615" s="28"/>
      <c r="S615" s="107" t="s">
        <v>306</v>
      </c>
      <c r="T615" s="25" t="s">
        <v>3584</v>
      </c>
      <c r="U615" s="28">
        <v>4</v>
      </c>
      <c r="V615" s="28"/>
      <c r="W615" s="107" t="s">
        <v>306</v>
      </c>
      <c r="X615" s="25"/>
      <c r="Y615" s="28"/>
      <c r="Z615" s="28"/>
      <c r="AA615" s="107"/>
      <c r="AB615" s="25"/>
      <c r="AC615" s="27"/>
      <c r="AD615" s="28"/>
      <c r="AE615" s="292"/>
      <c r="AF615" s="28" t="s">
        <v>1</v>
      </c>
    </row>
    <row r="616" spans="1:32" ht="15.75" customHeight="1" x14ac:dyDescent="0.4">
      <c r="A616" s="104"/>
      <c r="B616" s="52"/>
      <c r="C616" s="784" t="s">
        <v>542</v>
      </c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4997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3"/>
      <c r="AF616" s="28" t="s">
        <v>542</v>
      </c>
    </row>
    <row r="617" spans="1:32" ht="15.75" customHeight="1" x14ac:dyDescent="0.4">
      <c r="A617" s="102">
        <v>5</v>
      </c>
      <c r="B617" s="51" t="s">
        <v>5035</v>
      </c>
      <c r="C617" s="780" t="s">
        <v>0</v>
      </c>
      <c r="D617" s="15"/>
      <c r="E617" s="16"/>
      <c r="F617" s="16"/>
      <c r="G617" s="112"/>
      <c r="H617" s="15"/>
      <c r="I617" s="17"/>
      <c r="J617" s="18"/>
      <c r="K617" s="111"/>
      <c r="L617" s="15"/>
      <c r="M617" s="18"/>
      <c r="N617" s="18"/>
      <c r="O617" s="111"/>
      <c r="P617" s="34"/>
      <c r="Q617" s="35"/>
      <c r="R617" s="36"/>
      <c r="S617" s="111"/>
      <c r="T617" s="15"/>
      <c r="U617" s="18"/>
      <c r="V617" s="18"/>
      <c r="W617" s="111"/>
      <c r="X617" s="18" t="s">
        <v>3588</v>
      </c>
      <c r="Y617" s="18">
        <v>4</v>
      </c>
      <c r="Z617" s="18"/>
      <c r="AA617" s="111" t="s">
        <v>292</v>
      </c>
      <c r="AB617" s="15" t="s">
        <v>3588</v>
      </c>
      <c r="AC617" s="17">
        <v>2</v>
      </c>
      <c r="AD617" s="18"/>
      <c r="AE617" s="290" t="s">
        <v>292</v>
      </c>
      <c r="AF617" s="28" t="s">
        <v>0</v>
      </c>
    </row>
    <row r="618" spans="1:32" ht="15.75" customHeight="1" x14ac:dyDescent="0.4">
      <c r="A618" s="104"/>
      <c r="B618" s="52" t="s">
        <v>3722</v>
      </c>
      <c r="C618" s="781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37"/>
      <c r="Q618" s="38"/>
      <c r="R618" s="39"/>
      <c r="S618" s="109"/>
      <c r="T618" s="20"/>
      <c r="U618" s="22"/>
      <c r="V618" s="22"/>
      <c r="W618" s="109"/>
      <c r="X618" s="20"/>
      <c r="Y618" s="24"/>
      <c r="Z618" s="24"/>
      <c r="AA618" s="109"/>
      <c r="AB618" s="20"/>
      <c r="AC618" s="22"/>
      <c r="AD618" s="22"/>
      <c r="AE618" s="291"/>
      <c r="AF618" s="28" t="s">
        <v>0</v>
      </c>
    </row>
    <row r="619" spans="1:32" ht="15.75" customHeight="1" x14ac:dyDescent="0.4">
      <c r="A619" s="104"/>
      <c r="B619" s="52"/>
      <c r="C619" s="784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25"/>
      <c r="Q619" s="27"/>
      <c r="R619" s="28"/>
      <c r="S619" s="107"/>
      <c r="T619" s="25"/>
      <c r="U619" s="28"/>
      <c r="V619" s="28"/>
      <c r="W619" s="107"/>
      <c r="X619" s="25" t="s">
        <v>3588</v>
      </c>
      <c r="Y619" s="28">
        <v>4</v>
      </c>
      <c r="Z619" s="28"/>
      <c r="AA619" s="107" t="s">
        <v>292</v>
      </c>
      <c r="AB619" s="25" t="s">
        <v>3588</v>
      </c>
      <c r="AC619" s="27">
        <v>2</v>
      </c>
      <c r="AD619" s="28"/>
      <c r="AE619" s="292" t="s">
        <v>292</v>
      </c>
      <c r="AF619" s="28" t="s">
        <v>1</v>
      </c>
    </row>
    <row r="620" spans="1:32" ht="15.75" customHeight="1" x14ac:dyDescent="0.4">
      <c r="A620" s="104"/>
      <c r="B620" s="52"/>
      <c r="C620" s="784" t="s">
        <v>542</v>
      </c>
      <c r="D620" s="40"/>
      <c r="E620" s="41"/>
      <c r="F620" s="42"/>
      <c r="G620" s="105"/>
      <c r="H620" s="40"/>
      <c r="I620" s="42"/>
      <c r="J620" s="42"/>
      <c r="K620" s="105"/>
      <c r="L620" s="40"/>
      <c r="M620" s="42"/>
      <c r="N620" s="42"/>
      <c r="O620" s="105"/>
      <c r="P620" s="40"/>
      <c r="Q620" s="41"/>
      <c r="R620" s="42"/>
      <c r="S620" s="105"/>
      <c r="T620" s="40"/>
      <c r="U620" s="42"/>
      <c r="V620" s="42"/>
      <c r="W620" s="105"/>
      <c r="X620" s="40"/>
      <c r="Y620" s="43"/>
      <c r="Z620" s="43"/>
      <c r="AA620" s="106"/>
      <c r="AB620" s="40" t="s">
        <v>4997</v>
      </c>
      <c r="AC620" s="41"/>
      <c r="AD620" s="42"/>
      <c r="AE620" s="293"/>
      <c r="AF620" s="28" t="s">
        <v>542</v>
      </c>
    </row>
    <row r="621" spans="1:32" ht="15.75" customHeight="1" x14ac:dyDescent="0.4">
      <c r="A621" s="102">
        <v>6</v>
      </c>
      <c r="B621" s="51" t="s">
        <v>5036</v>
      </c>
      <c r="C621" s="780" t="s">
        <v>0</v>
      </c>
      <c r="D621" s="15" t="s">
        <v>3229</v>
      </c>
      <c r="E621" s="16">
        <v>5</v>
      </c>
      <c r="F621" s="16"/>
      <c r="G621" s="112" t="s">
        <v>591</v>
      </c>
      <c r="H621" s="15" t="s">
        <v>3229</v>
      </c>
      <c r="I621" s="17">
        <v>5</v>
      </c>
      <c r="J621" s="18"/>
      <c r="K621" s="111" t="s">
        <v>591</v>
      </c>
      <c r="L621" s="18" t="s">
        <v>3229</v>
      </c>
      <c r="M621" s="18">
        <v>5</v>
      </c>
      <c r="N621" s="18"/>
      <c r="O621" s="111" t="s">
        <v>591</v>
      </c>
      <c r="P621" s="15" t="s">
        <v>3229</v>
      </c>
      <c r="Q621" s="17">
        <v>5</v>
      </c>
      <c r="R621" s="18"/>
      <c r="S621" s="111" t="s">
        <v>591</v>
      </c>
      <c r="T621" s="15"/>
      <c r="U621" s="18"/>
      <c r="V621" s="18"/>
      <c r="W621" s="111"/>
      <c r="X621" s="15"/>
      <c r="Y621" s="18"/>
      <c r="Z621" s="18"/>
      <c r="AA621" s="111"/>
      <c r="AB621" s="15"/>
      <c r="AC621" s="17"/>
      <c r="AD621" s="18"/>
      <c r="AE621" s="290"/>
      <c r="AF621" s="28" t="s">
        <v>0</v>
      </c>
    </row>
    <row r="622" spans="1:32" ht="15.75" customHeight="1" x14ac:dyDescent="0.4">
      <c r="A622" s="104"/>
      <c r="B622" s="52" t="s">
        <v>3722</v>
      </c>
      <c r="C622" s="781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 t="s">
        <v>4997</v>
      </c>
      <c r="Q622" s="24"/>
      <c r="R622" s="24"/>
      <c r="S622" s="109"/>
      <c r="T622" s="20"/>
      <c r="U622" s="24"/>
      <c r="V622" s="22"/>
      <c r="W622" s="109"/>
      <c r="X622" s="20"/>
      <c r="Y622" s="24"/>
      <c r="Z622" s="24"/>
      <c r="AA622" s="109"/>
      <c r="AB622" s="20"/>
      <c r="AC622" s="22"/>
      <c r="AD622" s="22"/>
      <c r="AE622" s="291"/>
      <c r="AF622" s="28" t="s">
        <v>0</v>
      </c>
    </row>
    <row r="623" spans="1:32" ht="15.75" customHeight="1" x14ac:dyDescent="0.4">
      <c r="A623" s="104"/>
      <c r="B623" s="52"/>
      <c r="C623" s="784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/>
      <c r="U623" s="28"/>
      <c r="V623" s="28"/>
      <c r="W623" s="107"/>
      <c r="X623" s="25"/>
      <c r="Y623" s="28"/>
      <c r="Z623" s="28"/>
      <c r="AA623" s="107"/>
      <c r="AB623" s="25"/>
      <c r="AC623" s="27"/>
      <c r="AD623" s="28"/>
      <c r="AE623" s="292"/>
      <c r="AF623" s="28" t="s">
        <v>1</v>
      </c>
    </row>
    <row r="624" spans="1:32" ht="15.75" customHeight="1" x14ac:dyDescent="0.4">
      <c r="A624" s="104"/>
      <c r="B624" s="52"/>
      <c r="C624" s="784" t="s">
        <v>542</v>
      </c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7"/>
      <c r="V624" s="27"/>
      <c r="W624" s="107"/>
      <c r="X624" s="25"/>
      <c r="Y624" s="33"/>
      <c r="Z624" s="33"/>
      <c r="AA624" s="113"/>
      <c r="AB624" s="25"/>
      <c r="AC624" s="27"/>
      <c r="AD624" s="28"/>
      <c r="AE624" s="292"/>
      <c r="AF624" s="28" t="s">
        <v>542</v>
      </c>
    </row>
    <row r="625" spans="1:32" ht="15.75" customHeight="1" x14ac:dyDescent="0.4">
      <c r="A625" s="102">
        <v>7</v>
      </c>
      <c r="B625" s="51" t="s">
        <v>5037</v>
      </c>
      <c r="C625" s="780" t="s">
        <v>0</v>
      </c>
      <c r="D625" s="15"/>
      <c r="E625" s="16"/>
      <c r="F625" s="16"/>
      <c r="G625" s="112"/>
      <c r="H625" s="15"/>
      <c r="I625" s="17"/>
      <c r="J625" s="18"/>
      <c r="K625" s="111"/>
      <c r="L625" s="18"/>
      <c r="M625" s="18"/>
      <c r="N625" s="18"/>
      <c r="O625" s="111"/>
      <c r="P625" s="15"/>
      <c r="Q625" s="17"/>
      <c r="R625" s="18"/>
      <c r="S625" s="111"/>
      <c r="T625" s="15"/>
      <c r="U625" s="17"/>
      <c r="V625" s="18"/>
      <c r="W625" s="111"/>
      <c r="X625" s="15"/>
      <c r="Y625" s="18"/>
      <c r="Z625" s="18"/>
      <c r="AA625" s="111"/>
      <c r="AB625" s="15"/>
      <c r="AC625" s="17"/>
      <c r="AD625" s="18"/>
      <c r="AE625" s="290"/>
      <c r="AF625" s="28" t="s">
        <v>0</v>
      </c>
    </row>
    <row r="626" spans="1:32" ht="15.75" customHeight="1" x14ac:dyDescent="0.4">
      <c r="A626" s="104"/>
      <c r="B626" s="52" t="s">
        <v>3722</v>
      </c>
      <c r="C626" s="781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20"/>
      <c r="Q626" s="24"/>
      <c r="R626" s="24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1"/>
      <c r="AF626" s="28" t="s">
        <v>0</v>
      </c>
    </row>
    <row r="627" spans="1:32" ht="15.75" customHeight="1" x14ac:dyDescent="0.4">
      <c r="A627" s="104"/>
      <c r="B627" s="52"/>
      <c r="C627" s="784" t="s">
        <v>1</v>
      </c>
      <c r="D627" s="25" t="s">
        <v>3218</v>
      </c>
      <c r="E627" s="26">
        <v>3</v>
      </c>
      <c r="F627" s="26"/>
      <c r="G627" s="108" t="s">
        <v>591</v>
      </c>
      <c r="H627" s="25" t="s">
        <v>3218</v>
      </c>
      <c r="I627" s="27">
        <v>3</v>
      </c>
      <c r="J627" s="28"/>
      <c r="K627" s="107" t="s">
        <v>591</v>
      </c>
      <c r="L627" s="25" t="s">
        <v>3218</v>
      </c>
      <c r="M627" s="28">
        <v>2</v>
      </c>
      <c r="N627" s="28"/>
      <c r="O627" s="107" t="s">
        <v>591</v>
      </c>
      <c r="P627" s="30" t="s">
        <v>3218</v>
      </c>
      <c r="Q627" s="31">
        <v>2</v>
      </c>
      <c r="R627" s="28"/>
      <c r="S627" s="107" t="s">
        <v>591</v>
      </c>
      <c r="T627" s="25"/>
      <c r="U627" s="28"/>
      <c r="V627" s="28"/>
      <c r="W627" s="107"/>
      <c r="X627" s="25"/>
      <c r="Y627" s="28"/>
      <c r="Z627" s="28"/>
      <c r="AA627" s="107"/>
      <c r="AB627" s="25"/>
      <c r="AC627" s="27"/>
      <c r="AD627" s="28"/>
      <c r="AE627" s="292"/>
      <c r="AF627" s="28" t="s">
        <v>1</v>
      </c>
    </row>
    <row r="628" spans="1:32" ht="15.75" customHeight="1" x14ac:dyDescent="0.4">
      <c r="A628" s="104"/>
      <c r="B628" s="52"/>
      <c r="C628" s="784" t="s">
        <v>542</v>
      </c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30" t="s">
        <v>4997</v>
      </c>
      <c r="Q628" s="31"/>
      <c r="R628" s="32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2"/>
      <c r="AF628" s="28" t="s">
        <v>542</v>
      </c>
    </row>
    <row r="629" spans="1:32" ht="15.75" customHeight="1" x14ac:dyDescent="0.4">
      <c r="A629" s="102">
        <v>8</v>
      </c>
      <c r="B629" s="51" t="s">
        <v>4959</v>
      </c>
      <c r="C629" s="780" t="s">
        <v>0</v>
      </c>
      <c r="D629" s="15"/>
      <c r="E629" s="16"/>
      <c r="F629" s="16"/>
      <c r="G629" s="112"/>
      <c r="H629" s="15"/>
      <c r="I629" s="17"/>
      <c r="J629" s="18"/>
      <c r="K629" s="111"/>
      <c r="L629" s="15"/>
      <c r="M629" s="18"/>
      <c r="N629" s="18"/>
      <c r="O629" s="111"/>
      <c r="P629" s="34"/>
      <c r="Q629" s="35"/>
      <c r="R629" s="36"/>
      <c r="S629" s="111"/>
      <c r="T629" s="15"/>
      <c r="U629" s="18"/>
      <c r="V629" s="18"/>
      <c r="W629" s="111"/>
      <c r="X629" s="18" t="s">
        <v>3557</v>
      </c>
      <c r="Y629" s="18">
        <v>5</v>
      </c>
      <c r="Z629" s="18"/>
      <c r="AA629" s="111" t="s">
        <v>591</v>
      </c>
      <c r="AB629" s="15" t="s">
        <v>3557</v>
      </c>
      <c r="AC629" s="17">
        <v>5</v>
      </c>
      <c r="AD629" s="18"/>
      <c r="AE629" s="290" t="s">
        <v>591</v>
      </c>
      <c r="AF629" s="28" t="s">
        <v>0</v>
      </c>
    </row>
    <row r="630" spans="1:32" ht="15.75" customHeight="1" x14ac:dyDescent="0.4">
      <c r="A630" s="104"/>
      <c r="B630" s="52" t="s">
        <v>3722</v>
      </c>
      <c r="C630" s="781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37"/>
      <c r="Q630" s="38"/>
      <c r="R630" s="39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1"/>
      <c r="AF630" s="28" t="s">
        <v>0</v>
      </c>
    </row>
    <row r="631" spans="1:32" ht="15.75" customHeight="1" x14ac:dyDescent="0.4">
      <c r="A631" s="104"/>
      <c r="B631" s="52"/>
      <c r="C631" s="784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7"/>
      <c r="R631" s="28"/>
      <c r="S631" s="107"/>
      <c r="T631" s="25"/>
      <c r="U631" s="28"/>
      <c r="V631" s="28"/>
      <c r="W631" s="107"/>
      <c r="X631" s="25" t="s">
        <v>3557</v>
      </c>
      <c r="Y631" s="28">
        <v>5</v>
      </c>
      <c r="Z631" s="28"/>
      <c r="AA631" s="107" t="s">
        <v>591</v>
      </c>
      <c r="AB631" s="25" t="s">
        <v>3557</v>
      </c>
      <c r="AC631" s="27">
        <v>4</v>
      </c>
      <c r="AD631" s="28"/>
      <c r="AE631" s="292" t="s">
        <v>591</v>
      </c>
      <c r="AF631" s="28" t="s">
        <v>1</v>
      </c>
    </row>
    <row r="632" spans="1:32" ht="15.75" customHeight="1" x14ac:dyDescent="0.4">
      <c r="A632" s="103"/>
      <c r="B632" s="52"/>
      <c r="C632" s="785" t="s">
        <v>542</v>
      </c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7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 t="s">
        <v>4997</v>
      </c>
      <c r="AC632" s="27"/>
      <c r="AD632" s="28"/>
      <c r="AE632" s="292"/>
      <c r="AF632" s="28" t="s">
        <v>542</v>
      </c>
    </row>
    <row r="633" spans="1:32" ht="15.75" customHeight="1" x14ac:dyDescent="0.4">
      <c r="A633" s="102">
        <v>9</v>
      </c>
      <c r="B633" s="51" t="s">
        <v>5038</v>
      </c>
      <c r="C633" s="780" t="s">
        <v>0</v>
      </c>
      <c r="D633" s="15"/>
      <c r="E633" s="16"/>
      <c r="F633" s="16"/>
      <c r="G633" s="112"/>
      <c r="H633" s="15"/>
      <c r="I633" s="17"/>
      <c r="J633" s="18"/>
      <c r="K633" s="111"/>
      <c r="L633" s="18"/>
      <c r="M633" s="18"/>
      <c r="N633" s="18"/>
      <c r="O633" s="111"/>
      <c r="P633" s="18"/>
      <c r="Q633" s="18"/>
      <c r="R633" s="18"/>
      <c r="S633" s="111"/>
      <c r="T633" s="15"/>
      <c r="U633" s="18"/>
      <c r="V633" s="18"/>
      <c r="W633" s="111"/>
      <c r="X633" s="15" t="s">
        <v>3230</v>
      </c>
      <c r="Y633" s="18">
        <v>4</v>
      </c>
      <c r="Z633" s="18"/>
      <c r="AA633" s="111" t="s">
        <v>312</v>
      </c>
      <c r="AB633" s="15"/>
      <c r="AC633" s="18"/>
      <c r="AD633" s="18"/>
      <c r="AE633" s="290"/>
      <c r="AF633" s="28" t="s">
        <v>0</v>
      </c>
    </row>
    <row r="634" spans="1:32" ht="15.75" customHeight="1" x14ac:dyDescent="0.4">
      <c r="A634" s="104"/>
      <c r="B634" s="52" t="s">
        <v>828</v>
      </c>
      <c r="C634" s="781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4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1"/>
      <c r="AF634" s="28" t="s">
        <v>0</v>
      </c>
    </row>
    <row r="635" spans="1:32" ht="15.75" customHeight="1" x14ac:dyDescent="0.4">
      <c r="A635" s="104"/>
      <c r="B635" s="52"/>
      <c r="C635" s="784" t="s">
        <v>1</v>
      </c>
      <c r="D635" s="25"/>
      <c r="E635" s="26"/>
      <c r="F635" s="26"/>
      <c r="G635" s="108"/>
      <c r="H635" s="25"/>
      <c r="I635" s="27"/>
      <c r="J635" s="28"/>
      <c r="K635" s="107"/>
      <c r="L635" s="25"/>
      <c r="M635" s="28"/>
      <c r="N635" s="28"/>
      <c r="O635" s="107"/>
      <c r="P635" s="25"/>
      <c r="Q635" s="28"/>
      <c r="R635" s="28"/>
      <c r="S635" s="107"/>
      <c r="T635" s="25" t="s">
        <v>3230</v>
      </c>
      <c r="U635" s="28">
        <v>4</v>
      </c>
      <c r="V635" s="28"/>
      <c r="W635" s="107" t="s">
        <v>312</v>
      </c>
      <c r="X635" s="25" t="s">
        <v>3230</v>
      </c>
      <c r="Y635" s="28">
        <v>4</v>
      </c>
      <c r="Z635" s="28"/>
      <c r="AA635" s="107" t="s">
        <v>312</v>
      </c>
      <c r="AB635" s="25"/>
      <c r="AC635" s="27"/>
      <c r="AD635" s="28"/>
      <c r="AE635" s="292"/>
      <c r="AF635" s="28" t="s">
        <v>1</v>
      </c>
    </row>
    <row r="636" spans="1:32" ht="15.75" customHeight="1" x14ac:dyDescent="0.4">
      <c r="A636" s="104"/>
      <c r="B636" s="52"/>
      <c r="C636" s="784" t="s">
        <v>542</v>
      </c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8"/>
      <c r="R636" s="28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4"/>
      <c r="AF636" s="28" t="s">
        <v>542</v>
      </c>
    </row>
    <row r="637" spans="1:32" ht="15.75" customHeight="1" x14ac:dyDescent="0.4">
      <c r="A637" s="102">
        <v>10</v>
      </c>
      <c r="B637" s="51" t="s">
        <v>5039</v>
      </c>
      <c r="C637" s="780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15"/>
      <c r="Q637" s="18"/>
      <c r="R637" s="18"/>
      <c r="S637" s="111"/>
      <c r="T637" s="18"/>
      <c r="U637" s="18"/>
      <c r="V637" s="18"/>
      <c r="W637" s="111"/>
      <c r="X637" s="15" t="s">
        <v>3218</v>
      </c>
      <c r="Y637" s="18">
        <v>4</v>
      </c>
      <c r="Z637" s="18"/>
      <c r="AA637" s="111" t="s">
        <v>315</v>
      </c>
      <c r="AB637" s="15"/>
      <c r="AC637" s="18"/>
      <c r="AD637" s="18"/>
      <c r="AE637" s="290"/>
      <c r="AF637" s="28" t="s">
        <v>0</v>
      </c>
    </row>
    <row r="638" spans="1:32" ht="15.75" customHeight="1" x14ac:dyDescent="0.4">
      <c r="A638" s="104"/>
      <c r="B638" s="52" t="s">
        <v>831</v>
      </c>
      <c r="C638" s="781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20"/>
      <c r="Q638" s="22"/>
      <c r="R638" s="22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1"/>
      <c r="AF638" s="28" t="s">
        <v>0</v>
      </c>
    </row>
    <row r="639" spans="1:32" ht="15.75" customHeight="1" x14ac:dyDescent="0.4">
      <c r="A639" s="104"/>
      <c r="B639" s="52"/>
      <c r="C639" s="784" t="s">
        <v>1</v>
      </c>
      <c r="D639" s="25"/>
      <c r="E639" s="26"/>
      <c r="F639" s="26"/>
      <c r="G639" s="108"/>
      <c r="H639" s="25"/>
      <c r="I639" s="27"/>
      <c r="J639" s="28"/>
      <c r="K639" s="107"/>
      <c r="L639" s="28"/>
      <c r="M639" s="28"/>
      <c r="N639" s="28"/>
      <c r="O639" s="107"/>
      <c r="P639" s="25"/>
      <c r="Q639" s="27"/>
      <c r="R639" s="28"/>
      <c r="S639" s="107"/>
      <c r="T639" s="25"/>
      <c r="U639" s="28"/>
      <c r="V639" s="28"/>
      <c r="W639" s="107"/>
      <c r="X639" s="25" t="s">
        <v>3218</v>
      </c>
      <c r="Y639" s="28">
        <v>4</v>
      </c>
      <c r="Z639" s="28"/>
      <c r="AA639" s="107" t="s">
        <v>315</v>
      </c>
      <c r="AB639" s="25"/>
      <c r="AC639" s="27"/>
      <c r="AD639" s="28"/>
      <c r="AE639" s="292"/>
      <c r="AF639" s="28" t="s">
        <v>1</v>
      </c>
    </row>
    <row r="640" spans="1:32" ht="15.75" customHeight="1" x14ac:dyDescent="0.4">
      <c r="A640" s="103"/>
      <c r="B640" s="52"/>
      <c r="C640" s="785"/>
      <c r="D640" s="25"/>
      <c r="E640" s="26"/>
      <c r="F640" s="26"/>
      <c r="G640" s="108"/>
      <c r="H640" s="25"/>
      <c r="I640" s="28"/>
      <c r="J640" s="28"/>
      <c r="K640" s="107"/>
      <c r="L640" s="25"/>
      <c r="M640" s="28"/>
      <c r="N640" s="28"/>
      <c r="O640" s="107"/>
      <c r="P640" s="25"/>
      <c r="Q640" s="27"/>
      <c r="R640" s="27"/>
      <c r="S640" s="107"/>
      <c r="T640" s="25"/>
      <c r="U640" s="28"/>
      <c r="V640" s="28"/>
      <c r="W640" s="107"/>
      <c r="X640" s="25"/>
      <c r="Y640" s="33"/>
      <c r="Z640" s="33"/>
      <c r="AA640" s="113"/>
      <c r="AB640" s="25"/>
      <c r="AC640" s="33"/>
      <c r="AD640" s="33"/>
      <c r="AE640" s="294"/>
      <c r="AF640" s="28" t="s">
        <v>542</v>
      </c>
    </row>
    <row r="641" spans="1:32" ht="15.75" customHeight="1" x14ac:dyDescent="0.4">
      <c r="A641" s="102">
        <v>1</v>
      </c>
      <c r="B641" s="51" t="s">
        <v>3594</v>
      </c>
      <c r="C641" s="780" t="s">
        <v>0</v>
      </c>
      <c r="D641" s="15" t="s">
        <v>5050</v>
      </c>
      <c r="E641" s="16"/>
      <c r="F641" s="16"/>
      <c r="G641" s="112"/>
      <c r="H641" s="15" t="s">
        <v>5050</v>
      </c>
      <c r="I641" s="17"/>
      <c r="J641" s="18"/>
      <c r="K641" s="111"/>
      <c r="L641" s="15" t="s">
        <v>5050</v>
      </c>
      <c r="M641" s="18"/>
      <c r="N641" s="18"/>
      <c r="O641" s="111"/>
      <c r="P641" s="34" t="s">
        <v>5050</v>
      </c>
      <c r="Q641" s="35"/>
      <c r="R641" s="36"/>
      <c r="S641" s="111"/>
      <c r="T641" s="15" t="s">
        <v>5050</v>
      </c>
      <c r="U641" s="18"/>
      <c r="V641" s="18"/>
      <c r="W641" s="111"/>
      <c r="X641" s="18" t="s">
        <v>5050</v>
      </c>
      <c r="Y641" s="18"/>
      <c r="Z641" s="18"/>
      <c r="AA641" s="111"/>
      <c r="AB641" s="15" t="s">
        <v>5050</v>
      </c>
      <c r="AC641" s="17"/>
      <c r="AD641" s="18"/>
      <c r="AE641" s="290"/>
      <c r="AF641" s="28" t="s">
        <v>0</v>
      </c>
    </row>
    <row r="642" spans="1:32" ht="15.75" customHeight="1" x14ac:dyDescent="0.4">
      <c r="A642" s="104"/>
      <c r="B642" s="52"/>
      <c r="C642" s="781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1"/>
      <c r="AF642" s="28" t="s">
        <v>0</v>
      </c>
    </row>
    <row r="643" spans="1:32" ht="15.75" customHeight="1" x14ac:dyDescent="0.4">
      <c r="A643" s="104"/>
      <c r="B643" s="52"/>
      <c r="C643" s="784" t="s">
        <v>1</v>
      </c>
      <c r="D643" s="25"/>
      <c r="E643" s="26"/>
      <c r="F643" s="26"/>
      <c r="G643" s="108"/>
      <c r="H643" s="25"/>
      <c r="I643" s="27"/>
      <c r="J643" s="28"/>
      <c r="K643" s="107"/>
      <c r="L643" s="25"/>
      <c r="M643" s="28"/>
      <c r="N643" s="28"/>
      <c r="O643" s="107"/>
      <c r="P643" s="25"/>
      <c r="Q643" s="27"/>
      <c r="R643" s="28"/>
      <c r="S643" s="107"/>
      <c r="T643" s="25"/>
      <c r="U643" s="28"/>
      <c r="V643" s="28"/>
      <c r="W643" s="107"/>
      <c r="X643" s="25"/>
      <c r="Y643" s="28"/>
      <c r="Z643" s="28"/>
      <c r="AA643" s="107"/>
      <c r="AB643" s="25"/>
      <c r="AC643" s="27"/>
      <c r="AD643" s="28"/>
      <c r="AE643" s="292"/>
      <c r="AF643" s="28" t="s">
        <v>1</v>
      </c>
    </row>
    <row r="644" spans="1:32" ht="15.75" customHeight="1" x14ac:dyDescent="0.4">
      <c r="A644" s="104"/>
      <c r="B644" s="52"/>
      <c r="C644" s="784" t="s">
        <v>542</v>
      </c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3"/>
      <c r="AF644" s="28" t="s">
        <v>542</v>
      </c>
    </row>
    <row r="645" spans="1:32" ht="15.75" customHeight="1" x14ac:dyDescent="0.4">
      <c r="A645" s="102">
        <v>2</v>
      </c>
      <c r="B645" s="51" t="s">
        <v>4679</v>
      </c>
      <c r="C645" s="780" t="s">
        <v>0</v>
      </c>
      <c r="D645" s="15"/>
      <c r="E645" s="16"/>
      <c r="F645" s="16"/>
      <c r="G645" s="112"/>
      <c r="H645" s="15"/>
      <c r="I645" s="17"/>
      <c r="J645" s="18"/>
      <c r="K645" s="111"/>
      <c r="L645" s="15"/>
      <c r="M645" s="18"/>
      <c r="N645" s="18"/>
      <c r="O645" s="111"/>
      <c r="P645" s="34"/>
      <c r="Q645" s="35"/>
      <c r="R645" s="36"/>
      <c r="S645" s="111"/>
      <c r="T645" s="15"/>
      <c r="U645" s="18"/>
      <c r="V645" s="18"/>
      <c r="W645" s="111"/>
      <c r="X645" s="18" t="s">
        <v>3200</v>
      </c>
      <c r="Y645" s="18">
        <v>5</v>
      </c>
      <c r="Z645" s="455" t="s">
        <v>3596</v>
      </c>
      <c r="AA645" s="111" t="s">
        <v>267</v>
      </c>
      <c r="AB645" s="15"/>
      <c r="AC645" s="17"/>
      <c r="AD645" s="18"/>
      <c r="AE645" s="290"/>
      <c r="AF645" s="28" t="s">
        <v>0</v>
      </c>
    </row>
    <row r="646" spans="1:32" ht="15.75" customHeight="1" x14ac:dyDescent="0.4">
      <c r="A646" s="104"/>
      <c r="B646" s="52"/>
      <c r="C646" s="781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37"/>
      <c r="Q646" s="38"/>
      <c r="R646" s="39"/>
      <c r="S646" s="109"/>
      <c r="T646" s="20"/>
      <c r="U646" s="22"/>
      <c r="V646" s="22"/>
      <c r="W646" s="109"/>
      <c r="X646" s="20"/>
      <c r="Y646" s="24"/>
      <c r="Z646" s="24"/>
      <c r="AA646" s="109"/>
      <c r="AB646" s="20"/>
      <c r="AC646" s="22"/>
      <c r="AD646" s="22"/>
      <c r="AE646" s="291"/>
      <c r="AF646" s="28" t="s">
        <v>0</v>
      </c>
    </row>
    <row r="647" spans="1:32" ht="15.75" customHeight="1" x14ac:dyDescent="0.4">
      <c r="A647" s="104"/>
      <c r="B647" s="52"/>
      <c r="C647" s="784" t="s">
        <v>1</v>
      </c>
      <c r="D647" s="25" t="s">
        <v>3200</v>
      </c>
      <c r="E647" s="26">
        <v>4</v>
      </c>
      <c r="F647" s="483" t="s">
        <v>3596</v>
      </c>
      <c r="G647" s="108" t="s">
        <v>267</v>
      </c>
      <c r="H647" s="25" t="s">
        <v>3217</v>
      </c>
      <c r="I647" s="27">
        <v>4</v>
      </c>
      <c r="J647" s="28" t="s">
        <v>566</v>
      </c>
      <c r="K647" s="107" t="s">
        <v>270</v>
      </c>
      <c r="L647" s="25" t="s">
        <v>3217</v>
      </c>
      <c r="M647" s="28">
        <v>4</v>
      </c>
      <c r="N647" s="28" t="s">
        <v>566</v>
      </c>
      <c r="O647" s="107" t="s">
        <v>270</v>
      </c>
      <c r="P647" s="25" t="s">
        <v>3217</v>
      </c>
      <c r="Q647" s="27">
        <v>4</v>
      </c>
      <c r="R647" s="28" t="s">
        <v>566</v>
      </c>
      <c r="S647" s="107" t="s">
        <v>270</v>
      </c>
      <c r="T647" s="25" t="s">
        <v>3217</v>
      </c>
      <c r="U647" s="28">
        <v>4</v>
      </c>
      <c r="V647" s="28" t="s">
        <v>566</v>
      </c>
      <c r="W647" s="107" t="s">
        <v>270</v>
      </c>
      <c r="X647" s="25" t="s">
        <v>3200</v>
      </c>
      <c r="Y647" s="28">
        <v>5</v>
      </c>
      <c r="Z647" s="454" t="s">
        <v>3596</v>
      </c>
      <c r="AA647" s="107" t="s">
        <v>267</v>
      </c>
      <c r="AB647" s="25"/>
      <c r="AC647" s="27"/>
      <c r="AD647" s="28"/>
      <c r="AE647" s="292"/>
      <c r="AF647" s="28" t="s">
        <v>1</v>
      </c>
    </row>
    <row r="648" spans="1:32" ht="15.75" customHeight="1" x14ac:dyDescent="0.4">
      <c r="A648" s="104"/>
      <c r="B648" s="52"/>
      <c r="C648" s="784"/>
      <c r="D648" s="40" t="s">
        <v>5051</v>
      </c>
      <c r="E648" s="41"/>
      <c r="F648" s="42"/>
      <c r="G648" s="105"/>
      <c r="H648" s="40"/>
      <c r="I648" s="42"/>
      <c r="J648" s="42"/>
      <c r="K648" s="105"/>
      <c r="L648" s="40"/>
      <c r="M648" s="42"/>
      <c r="N648" s="42"/>
      <c r="O648" s="105"/>
      <c r="P648" s="40"/>
      <c r="Q648" s="41"/>
      <c r="R648" s="42"/>
      <c r="S648" s="105"/>
      <c r="T648" s="40"/>
      <c r="U648" s="42"/>
      <c r="V648" s="42"/>
      <c r="W648" s="105"/>
      <c r="X648" s="40"/>
      <c r="Y648" s="43"/>
      <c r="Z648" s="43"/>
      <c r="AA648" s="106"/>
      <c r="AB648" s="40"/>
      <c r="AC648" s="41"/>
      <c r="AD648" s="42"/>
      <c r="AE648" s="293"/>
      <c r="AF648" s="28" t="s">
        <v>542</v>
      </c>
    </row>
    <row r="649" spans="1:32" ht="15.75" customHeight="1" x14ac:dyDescent="0.4">
      <c r="A649" s="102">
        <v>1</v>
      </c>
      <c r="B649" s="51" t="s">
        <v>4714</v>
      </c>
      <c r="C649" s="780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/>
      <c r="Y649" s="18"/>
      <c r="Z649" s="18"/>
      <c r="AA649" s="111"/>
      <c r="AB649" s="15"/>
      <c r="AC649" s="17"/>
      <c r="AD649" s="18"/>
      <c r="AE649" s="290"/>
      <c r="AF649" s="28" t="s">
        <v>0</v>
      </c>
    </row>
    <row r="650" spans="1:32" ht="15.75" customHeight="1" x14ac:dyDescent="0.4">
      <c r="A650" s="104"/>
      <c r="B650" s="52" t="s">
        <v>832</v>
      </c>
      <c r="C650" s="781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1"/>
      <c r="AF650" s="28" t="s">
        <v>0</v>
      </c>
    </row>
    <row r="651" spans="1:32" ht="15.75" customHeight="1" x14ac:dyDescent="0.4">
      <c r="A651" s="104"/>
      <c r="B651" s="52"/>
      <c r="C651" s="784" t="s">
        <v>1</v>
      </c>
      <c r="D651" s="25"/>
      <c r="E651" s="26"/>
      <c r="F651" s="26"/>
      <c r="G651" s="108"/>
      <c r="H651" s="25"/>
      <c r="I651" s="27"/>
      <c r="J651" s="28"/>
      <c r="K651" s="107"/>
      <c r="L651" s="25"/>
      <c r="M651" s="28"/>
      <c r="N651" s="28"/>
      <c r="O651" s="107"/>
      <c r="P651" s="25"/>
      <c r="Q651" s="27"/>
      <c r="R651" s="28"/>
      <c r="S651" s="107"/>
      <c r="T651" s="25"/>
      <c r="U651" s="28"/>
      <c r="V651" s="28"/>
      <c r="W651" s="107"/>
      <c r="X651" s="25"/>
      <c r="Y651" s="28"/>
      <c r="Z651" s="28"/>
      <c r="AA651" s="107"/>
      <c r="AB651" s="25"/>
      <c r="AC651" s="27"/>
      <c r="AD651" s="28"/>
      <c r="AE651" s="292"/>
      <c r="AF651" s="28" t="s">
        <v>1</v>
      </c>
    </row>
    <row r="652" spans="1:32" ht="15.75" customHeight="1" x14ac:dyDescent="0.4">
      <c r="A652" s="104"/>
      <c r="B652" s="52"/>
      <c r="C652" s="784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3"/>
      <c r="AF652" s="28" t="s">
        <v>542</v>
      </c>
    </row>
    <row r="653" spans="1:32" ht="15.75" customHeight="1" x14ac:dyDescent="0.4">
      <c r="A653" s="102">
        <v>2</v>
      </c>
      <c r="B653" s="51" t="s">
        <v>3586</v>
      </c>
      <c r="C653" s="780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2148</v>
      </c>
      <c r="Y653" s="18">
        <v>5</v>
      </c>
      <c r="Z653" s="18"/>
      <c r="AA653" s="111" t="s">
        <v>216</v>
      </c>
      <c r="AB653" s="15"/>
      <c r="AC653" s="17"/>
      <c r="AD653" s="18"/>
      <c r="AE653" s="290"/>
      <c r="AF653" s="28" t="s">
        <v>0</v>
      </c>
    </row>
    <row r="654" spans="1:32" ht="15.75" customHeight="1" x14ac:dyDescent="0.4">
      <c r="A654" s="104"/>
      <c r="B654" s="52" t="s">
        <v>834</v>
      </c>
      <c r="C654" s="781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/>
      <c r="Y654" s="24"/>
      <c r="Z654" s="24"/>
      <c r="AA654" s="109"/>
      <c r="AB654" s="20"/>
      <c r="AC654" s="22"/>
      <c r="AD654" s="22"/>
      <c r="AE654" s="291"/>
      <c r="AF654" s="28" t="s">
        <v>0</v>
      </c>
    </row>
    <row r="655" spans="1:32" ht="15.75" customHeight="1" x14ac:dyDescent="0.4">
      <c r="A655" s="104"/>
      <c r="B655" s="52"/>
      <c r="C655" s="784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1256</v>
      </c>
      <c r="U655" s="28">
        <v>5</v>
      </c>
      <c r="V655" s="28"/>
      <c r="W655" s="107" t="s">
        <v>195</v>
      </c>
      <c r="X655" s="25" t="s">
        <v>2148</v>
      </c>
      <c r="Y655" s="28">
        <v>5</v>
      </c>
      <c r="Z655" s="28"/>
      <c r="AA655" s="107" t="s">
        <v>216</v>
      </c>
      <c r="AB655" s="25"/>
      <c r="AC655" s="27"/>
      <c r="AD655" s="28"/>
      <c r="AE655" s="292"/>
      <c r="AF655" s="28" t="s">
        <v>1</v>
      </c>
    </row>
    <row r="656" spans="1:32" ht="15.75" customHeight="1" x14ac:dyDescent="0.4">
      <c r="A656" s="104"/>
      <c r="B656" s="52"/>
      <c r="C656" s="784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3"/>
      <c r="AF656" s="28" t="s">
        <v>542</v>
      </c>
    </row>
    <row r="657" spans="1:32" ht="15.75" customHeight="1" x14ac:dyDescent="0.4">
      <c r="A657" s="102">
        <v>3</v>
      </c>
      <c r="B657" s="51" t="s">
        <v>3581</v>
      </c>
      <c r="C657" s="780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/>
      <c r="Y657" s="18"/>
      <c r="Z657" s="18"/>
      <c r="AA657" s="111"/>
      <c r="AB657" s="15"/>
      <c r="AC657" s="17"/>
      <c r="AD657" s="18"/>
      <c r="AE657" s="290"/>
      <c r="AF657" s="28" t="s">
        <v>0</v>
      </c>
    </row>
    <row r="658" spans="1:32" ht="15.75" customHeight="1" x14ac:dyDescent="0.4">
      <c r="A658" s="104"/>
      <c r="B658" s="52" t="s">
        <v>828</v>
      </c>
      <c r="C658" s="781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1"/>
      <c r="AF658" s="28" t="s">
        <v>0</v>
      </c>
    </row>
    <row r="659" spans="1:32" ht="15.75" customHeight="1" x14ac:dyDescent="0.4">
      <c r="A659" s="104"/>
      <c r="B659" s="52"/>
      <c r="C659" s="784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/>
      <c r="U659" s="28"/>
      <c r="V659" s="28"/>
      <c r="W659" s="107"/>
      <c r="X659" s="25"/>
      <c r="Y659" s="28"/>
      <c r="Z659" s="28"/>
      <c r="AA659" s="107"/>
      <c r="AB659" s="25"/>
      <c r="AC659" s="27"/>
      <c r="AD659" s="28"/>
      <c r="AE659" s="292"/>
      <c r="AF659" s="28" t="s">
        <v>1</v>
      </c>
    </row>
    <row r="660" spans="1:32" ht="15.75" customHeight="1" x14ac:dyDescent="0.4">
      <c r="A660" s="104"/>
      <c r="B660" s="52"/>
      <c r="C660" s="784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2"/>
      <c r="AF660" s="28" t="s">
        <v>542</v>
      </c>
    </row>
    <row r="661" spans="1:32" ht="15.75" customHeight="1" x14ac:dyDescent="0.4">
      <c r="A661" s="102">
        <v>4</v>
      </c>
      <c r="B661" s="51" t="s">
        <v>3587</v>
      </c>
      <c r="C661" s="780" t="s">
        <v>0</v>
      </c>
      <c r="D661" s="15"/>
      <c r="E661" s="16"/>
      <c r="F661" s="16"/>
      <c r="G661" s="112"/>
      <c r="H661" s="15"/>
      <c r="I661" s="17"/>
      <c r="J661" s="18"/>
      <c r="K661" s="111"/>
      <c r="L661" s="15"/>
      <c r="M661" s="18"/>
      <c r="N661" s="18"/>
      <c r="O661" s="111"/>
      <c r="P661" s="34"/>
      <c r="Q661" s="35"/>
      <c r="R661" s="36"/>
      <c r="S661" s="111"/>
      <c r="T661" s="15"/>
      <c r="U661" s="18"/>
      <c r="V661" s="18"/>
      <c r="W661" s="111"/>
      <c r="X661" s="18"/>
      <c r="Y661" s="18"/>
      <c r="Z661" s="18"/>
      <c r="AA661" s="111"/>
      <c r="AB661" s="15"/>
      <c r="AC661" s="17"/>
      <c r="AD661" s="18"/>
      <c r="AE661" s="290"/>
      <c r="AF661" s="28" t="s">
        <v>0</v>
      </c>
    </row>
    <row r="662" spans="1:32" ht="15.75" customHeight="1" x14ac:dyDescent="0.4">
      <c r="A662" s="104"/>
      <c r="B662" s="52" t="s">
        <v>834</v>
      </c>
      <c r="C662" s="781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37"/>
      <c r="Q662" s="38"/>
      <c r="R662" s="39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1"/>
      <c r="AF662" s="28" t="s">
        <v>0</v>
      </c>
    </row>
    <row r="663" spans="1:32" ht="15.75" customHeight="1" x14ac:dyDescent="0.4">
      <c r="A663" s="104"/>
      <c r="B663" s="52"/>
      <c r="C663" s="784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25"/>
      <c r="Q663" s="27"/>
      <c r="R663" s="28"/>
      <c r="S663" s="107"/>
      <c r="T663" s="25"/>
      <c r="U663" s="28"/>
      <c r="V663" s="28"/>
      <c r="W663" s="107"/>
      <c r="X663" s="25"/>
      <c r="Y663" s="28"/>
      <c r="Z663" s="28"/>
      <c r="AA663" s="107"/>
      <c r="AB663" s="25"/>
      <c r="AC663" s="27"/>
      <c r="AD663" s="28"/>
      <c r="AE663" s="292"/>
      <c r="AF663" s="28" t="s">
        <v>1</v>
      </c>
    </row>
    <row r="664" spans="1:32" ht="15.75" customHeight="1" x14ac:dyDescent="0.4">
      <c r="A664" s="104"/>
      <c r="B664" s="52"/>
      <c r="C664" s="784"/>
      <c r="D664" s="40"/>
      <c r="E664" s="41"/>
      <c r="F664" s="42"/>
      <c r="G664" s="105"/>
      <c r="H664" s="40"/>
      <c r="I664" s="42"/>
      <c r="J664" s="42"/>
      <c r="K664" s="105"/>
      <c r="L664" s="40"/>
      <c r="M664" s="42"/>
      <c r="N664" s="42"/>
      <c r="O664" s="105"/>
      <c r="P664" s="40"/>
      <c r="Q664" s="41"/>
      <c r="R664" s="42"/>
      <c r="S664" s="105"/>
      <c r="T664" s="40"/>
      <c r="U664" s="42"/>
      <c r="V664" s="42"/>
      <c r="W664" s="105"/>
      <c r="X664" s="40"/>
      <c r="Y664" s="43"/>
      <c r="Z664" s="43"/>
      <c r="AA664" s="106"/>
      <c r="AB664" s="40"/>
      <c r="AC664" s="41"/>
      <c r="AD664" s="42"/>
      <c r="AE664" s="293"/>
      <c r="AF664" s="28" t="s">
        <v>542</v>
      </c>
    </row>
    <row r="665" spans="1:32" ht="15.75" customHeight="1" x14ac:dyDescent="0.4">
      <c r="A665" s="102">
        <v>5</v>
      </c>
      <c r="B665" s="51" t="s">
        <v>4921</v>
      </c>
      <c r="C665" s="780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/>
      <c r="Y665" s="18"/>
      <c r="Z665" s="18"/>
      <c r="AA665" s="111"/>
      <c r="AB665" s="15"/>
      <c r="AC665" s="17"/>
      <c r="AD665" s="18"/>
      <c r="AE665" s="290"/>
      <c r="AF665" s="28" t="s">
        <v>0</v>
      </c>
    </row>
    <row r="666" spans="1:32" ht="15.75" customHeight="1" x14ac:dyDescent="0.4">
      <c r="A666" s="104"/>
      <c r="B666" s="52" t="s">
        <v>832</v>
      </c>
      <c r="C666" s="781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1"/>
      <c r="AF666" s="28" t="s">
        <v>0</v>
      </c>
    </row>
    <row r="667" spans="1:32" ht="15.75" customHeight="1" x14ac:dyDescent="0.4">
      <c r="A667" s="104"/>
      <c r="B667" s="52"/>
      <c r="C667" s="784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/>
      <c r="U667" s="28"/>
      <c r="V667" s="28"/>
      <c r="W667" s="107"/>
      <c r="X667" s="25"/>
      <c r="Y667" s="28"/>
      <c r="Z667" s="28"/>
      <c r="AA667" s="107"/>
      <c r="AB667" s="25"/>
      <c r="AC667" s="27"/>
      <c r="AD667" s="28"/>
      <c r="AE667" s="292"/>
      <c r="AF667" s="28" t="s">
        <v>1</v>
      </c>
    </row>
    <row r="668" spans="1:32" ht="15.75" customHeight="1" x14ac:dyDescent="0.4">
      <c r="A668" s="104"/>
      <c r="B668" s="52"/>
      <c r="C668" s="784"/>
      <c r="D668" s="40"/>
      <c r="E668" s="41"/>
      <c r="F668" s="42"/>
      <c r="G668" s="105"/>
      <c r="H668" s="40"/>
      <c r="I668" s="42"/>
      <c r="J668" s="42"/>
      <c r="K668" s="105"/>
      <c r="L668" s="40"/>
      <c r="M668" s="42"/>
      <c r="N668" s="42"/>
      <c r="O668" s="105"/>
      <c r="P668" s="40"/>
      <c r="Q668" s="41"/>
      <c r="R668" s="42"/>
      <c r="S668" s="105"/>
      <c r="T668" s="40"/>
      <c r="U668" s="42"/>
      <c r="V668" s="42"/>
      <c r="W668" s="105"/>
      <c r="X668" s="40"/>
      <c r="Y668" s="43"/>
      <c r="Z668" s="43"/>
      <c r="AA668" s="106"/>
      <c r="AB668" s="40"/>
      <c r="AC668" s="41"/>
      <c r="AD668" s="42"/>
      <c r="AE668" s="293"/>
      <c r="AF668" s="28" t="s">
        <v>542</v>
      </c>
    </row>
    <row r="669" spans="1:32" ht="15.75" customHeight="1" x14ac:dyDescent="0.4">
      <c r="A669" s="102">
        <v>6</v>
      </c>
      <c r="B669" s="51" t="s">
        <v>4922</v>
      </c>
      <c r="C669" s="780" t="s">
        <v>0</v>
      </c>
      <c r="D669" s="15"/>
      <c r="E669" s="16"/>
      <c r="F669" s="16"/>
      <c r="G669" s="112"/>
      <c r="H669" s="15"/>
      <c r="I669" s="17"/>
      <c r="J669" s="18"/>
      <c r="K669" s="111"/>
      <c r="L669" s="18"/>
      <c r="M669" s="18"/>
      <c r="N669" s="18"/>
      <c r="O669" s="111"/>
      <c r="P669" s="15"/>
      <c r="Q669" s="17"/>
      <c r="R669" s="18"/>
      <c r="S669" s="111"/>
      <c r="T669" s="15"/>
      <c r="U669" s="18"/>
      <c r="V669" s="18"/>
      <c r="W669" s="111"/>
      <c r="X669" s="15"/>
      <c r="Y669" s="18"/>
      <c r="Z669" s="18"/>
      <c r="AA669" s="111"/>
      <c r="AB669" s="15"/>
      <c r="AC669" s="17"/>
      <c r="AD669" s="18"/>
      <c r="AE669" s="290"/>
      <c r="AF669" s="28" t="s">
        <v>0</v>
      </c>
    </row>
    <row r="670" spans="1:32" ht="15.75" customHeight="1" x14ac:dyDescent="0.4">
      <c r="A670" s="104"/>
      <c r="B670" s="52" t="s">
        <v>832</v>
      </c>
      <c r="C670" s="781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20"/>
      <c r="Q670" s="24"/>
      <c r="R670" s="24"/>
      <c r="S670" s="109"/>
      <c r="T670" s="20"/>
      <c r="U670" s="24"/>
      <c r="V670" s="22"/>
      <c r="W670" s="109"/>
      <c r="X670" s="20"/>
      <c r="Y670" s="24"/>
      <c r="Z670" s="24"/>
      <c r="AA670" s="109"/>
      <c r="AB670" s="20"/>
      <c r="AC670" s="22"/>
      <c r="AD670" s="22"/>
      <c r="AE670" s="291"/>
      <c r="AF670" s="28" t="s">
        <v>0</v>
      </c>
    </row>
    <row r="671" spans="1:32" ht="15.75" customHeight="1" x14ac:dyDescent="0.4">
      <c r="A671" s="104"/>
      <c r="B671" s="52"/>
      <c r="C671" s="784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30"/>
      <c r="Q671" s="31"/>
      <c r="R671" s="28"/>
      <c r="S671" s="107"/>
      <c r="T671" s="25"/>
      <c r="U671" s="28"/>
      <c r="V671" s="28"/>
      <c r="W671" s="107"/>
      <c r="X671" s="25"/>
      <c r="Y671" s="28"/>
      <c r="Z671" s="28"/>
      <c r="AA671" s="107"/>
      <c r="AB671" s="25"/>
      <c r="AC671" s="27"/>
      <c r="AD671" s="28"/>
      <c r="AE671" s="292"/>
      <c r="AF671" s="28" t="s">
        <v>1</v>
      </c>
    </row>
    <row r="672" spans="1:32" ht="15.75" customHeight="1" x14ac:dyDescent="0.4">
      <c r="A672" s="104"/>
      <c r="B672" s="52"/>
      <c r="C672" s="784"/>
      <c r="D672" s="25"/>
      <c r="E672" s="26"/>
      <c r="F672" s="26"/>
      <c r="G672" s="108"/>
      <c r="H672" s="25"/>
      <c r="I672" s="28"/>
      <c r="J672" s="28"/>
      <c r="K672" s="107"/>
      <c r="L672" s="25"/>
      <c r="M672" s="28"/>
      <c r="N672" s="28"/>
      <c r="O672" s="107"/>
      <c r="P672" s="30"/>
      <c r="Q672" s="31"/>
      <c r="R672" s="32"/>
      <c r="S672" s="107"/>
      <c r="T672" s="25"/>
      <c r="U672" s="27"/>
      <c r="V672" s="27"/>
      <c r="W672" s="107"/>
      <c r="X672" s="25"/>
      <c r="Y672" s="33"/>
      <c r="Z672" s="33"/>
      <c r="AA672" s="113"/>
      <c r="AB672" s="25"/>
      <c r="AC672" s="27"/>
      <c r="AD672" s="28"/>
      <c r="AE672" s="292"/>
      <c r="AF672" s="28" t="s">
        <v>542</v>
      </c>
    </row>
    <row r="673" spans="1:32" ht="15.75" customHeight="1" x14ac:dyDescent="0.4">
      <c r="A673" s="102">
        <v>7</v>
      </c>
      <c r="B673" s="51" t="s">
        <v>4666</v>
      </c>
      <c r="C673" s="780" t="s">
        <v>0</v>
      </c>
      <c r="D673" s="15"/>
      <c r="E673" s="16"/>
      <c r="F673" s="16"/>
      <c r="G673" s="112"/>
      <c r="H673" s="15"/>
      <c r="I673" s="17"/>
      <c r="J673" s="18"/>
      <c r="K673" s="111"/>
      <c r="L673" s="18"/>
      <c r="M673" s="18"/>
      <c r="N673" s="18"/>
      <c r="O673" s="111"/>
      <c r="P673" s="15"/>
      <c r="Q673" s="17"/>
      <c r="R673" s="18"/>
      <c r="S673" s="111"/>
      <c r="T673" s="15"/>
      <c r="U673" s="17"/>
      <c r="V673" s="18"/>
      <c r="W673" s="111"/>
      <c r="X673" s="15" t="s">
        <v>1259</v>
      </c>
      <c r="Y673" s="18">
        <v>5</v>
      </c>
      <c r="Z673" s="18"/>
      <c r="AA673" s="111" t="s">
        <v>2150</v>
      </c>
      <c r="AB673" s="15" t="s">
        <v>1259</v>
      </c>
      <c r="AC673" s="17">
        <v>5</v>
      </c>
      <c r="AD673" s="18"/>
      <c r="AE673" s="290" t="s">
        <v>2150</v>
      </c>
      <c r="AF673" s="28" t="s">
        <v>0</v>
      </c>
    </row>
    <row r="674" spans="1:32" ht="15.75" customHeight="1" x14ac:dyDescent="0.4">
      <c r="A674" s="104"/>
      <c r="B674" s="52" t="s">
        <v>409</v>
      </c>
      <c r="C674" s="781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20"/>
      <c r="Q674" s="24"/>
      <c r="R674" s="24"/>
      <c r="S674" s="109"/>
      <c r="T674" s="20"/>
      <c r="U674" s="22"/>
      <c r="V674" s="22"/>
      <c r="W674" s="109"/>
      <c r="X674" s="20"/>
      <c r="Y674" s="24"/>
      <c r="Z674" s="24"/>
      <c r="AA674" s="109"/>
      <c r="AB674" s="20"/>
      <c r="AC674" s="22"/>
      <c r="AD674" s="22"/>
      <c r="AE674" s="291"/>
      <c r="AF674" s="28" t="s">
        <v>0</v>
      </c>
    </row>
    <row r="675" spans="1:32" ht="15.75" customHeight="1" x14ac:dyDescent="0.4">
      <c r="A675" s="104"/>
      <c r="B675" s="52"/>
      <c r="C675" s="784" t="s">
        <v>1</v>
      </c>
      <c r="D675" s="25"/>
      <c r="E675" s="26"/>
      <c r="F675" s="26"/>
      <c r="G675" s="108"/>
      <c r="H675" s="25"/>
      <c r="I675" s="27"/>
      <c r="J675" s="28"/>
      <c r="K675" s="107"/>
      <c r="L675" s="25" t="s">
        <v>1256</v>
      </c>
      <c r="M675" s="28">
        <v>5</v>
      </c>
      <c r="N675" s="28"/>
      <c r="O675" s="107" t="s">
        <v>2200</v>
      </c>
      <c r="P675" s="30" t="s">
        <v>1256</v>
      </c>
      <c r="Q675" s="31">
        <v>5</v>
      </c>
      <c r="R675" s="28"/>
      <c r="S675" s="107" t="s">
        <v>2200</v>
      </c>
      <c r="T675" s="25" t="s">
        <v>1256</v>
      </c>
      <c r="U675" s="28">
        <v>5</v>
      </c>
      <c r="V675" s="28"/>
      <c r="W675" s="107" t="s">
        <v>2200</v>
      </c>
      <c r="X675" s="25" t="s">
        <v>1259</v>
      </c>
      <c r="Y675" s="28">
        <v>5</v>
      </c>
      <c r="Z675" s="28"/>
      <c r="AA675" s="107" t="s">
        <v>2150</v>
      </c>
      <c r="AB675" s="25" t="s">
        <v>1259</v>
      </c>
      <c r="AC675" s="27">
        <v>5</v>
      </c>
      <c r="AD675" s="28"/>
      <c r="AE675" s="292" t="s">
        <v>2150</v>
      </c>
      <c r="AF675" s="28" t="s">
        <v>1</v>
      </c>
    </row>
    <row r="676" spans="1:32" ht="15.75" customHeight="1" x14ac:dyDescent="0.4">
      <c r="A676" s="104"/>
      <c r="B676" s="52"/>
      <c r="C676" s="784"/>
      <c r="D676" s="25"/>
      <c r="E676" s="26"/>
      <c r="F676" s="26"/>
      <c r="G676" s="108"/>
      <c r="H676" s="25"/>
      <c r="I676" s="28"/>
      <c r="J676" s="28"/>
      <c r="K676" s="107"/>
      <c r="L676" s="25"/>
      <c r="M676" s="28"/>
      <c r="N676" s="28"/>
      <c r="O676" s="107"/>
      <c r="P676" s="30"/>
      <c r="Q676" s="31"/>
      <c r="R676" s="32"/>
      <c r="S676" s="107"/>
      <c r="T676" s="25"/>
      <c r="U676" s="28"/>
      <c r="V676" s="28"/>
      <c r="W676" s="107"/>
      <c r="X676" s="25"/>
      <c r="Y676" s="33"/>
      <c r="Z676" s="33"/>
      <c r="AA676" s="113"/>
      <c r="AB676" s="25"/>
      <c r="AC676" s="27"/>
      <c r="AD676" s="28"/>
      <c r="AE676" s="292"/>
      <c r="AF676" s="28" t="s">
        <v>542</v>
      </c>
    </row>
    <row r="677" spans="1:32" ht="15.75" customHeight="1" x14ac:dyDescent="0.4">
      <c r="A677" s="102">
        <v>8</v>
      </c>
      <c r="B677" s="51" t="s">
        <v>4779</v>
      </c>
      <c r="C677" s="780" t="s">
        <v>0</v>
      </c>
      <c r="D677" s="15"/>
      <c r="E677" s="16"/>
      <c r="F677" s="16"/>
      <c r="G677" s="112"/>
      <c r="H677" s="15"/>
      <c r="I677" s="17"/>
      <c r="J677" s="18"/>
      <c r="K677" s="111"/>
      <c r="L677" s="15"/>
      <c r="M677" s="18"/>
      <c r="N677" s="18"/>
      <c r="O677" s="111"/>
      <c r="P677" s="34"/>
      <c r="Q677" s="35"/>
      <c r="R677" s="36"/>
      <c r="S677" s="111"/>
      <c r="T677" s="15"/>
      <c r="U677" s="18"/>
      <c r="V677" s="18"/>
      <c r="W677" s="111"/>
      <c r="X677" s="18"/>
      <c r="Y677" s="18"/>
      <c r="Z677" s="18"/>
      <c r="AA677" s="111"/>
      <c r="AB677" s="15"/>
      <c r="AC677" s="17"/>
      <c r="AD677" s="18"/>
      <c r="AE677" s="290"/>
      <c r="AF677" s="28" t="s">
        <v>0</v>
      </c>
    </row>
    <row r="678" spans="1:32" ht="15.75" customHeight="1" x14ac:dyDescent="0.4">
      <c r="A678" s="104"/>
      <c r="B678" s="52" t="s">
        <v>834</v>
      </c>
      <c r="C678" s="781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37"/>
      <c r="Q678" s="38"/>
      <c r="R678" s="39"/>
      <c r="S678" s="109"/>
      <c r="T678" s="20"/>
      <c r="U678" s="22"/>
      <c r="V678" s="22"/>
      <c r="W678" s="109"/>
      <c r="X678" s="20"/>
      <c r="Y678" s="24"/>
      <c r="Z678" s="24"/>
      <c r="AA678" s="109"/>
      <c r="AB678" s="20"/>
      <c r="AC678" s="22"/>
      <c r="AD678" s="22"/>
      <c r="AE678" s="291"/>
      <c r="AF678" s="28" t="s">
        <v>0</v>
      </c>
    </row>
    <row r="679" spans="1:32" ht="15.75" customHeight="1" x14ac:dyDescent="0.4">
      <c r="A679" s="104"/>
      <c r="B679" s="52"/>
      <c r="C679" s="784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25"/>
      <c r="Q679" s="27"/>
      <c r="R679" s="28"/>
      <c r="S679" s="107"/>
      <c r="T679" s="25" t="s">
        <v>3215</v>
      </c>
      <c r="U679" s="28">
        <v>4</v>
      </c>
      <c r="V679" s="28"/>
      <c r="W679" s="107" t="s">
        <v>256</v>
      </c>
      <c r="X679" s="25"/>
      <c r="Y679" s="28"/>
      <c r="Z679" s="28"/>
      <c r="AA679" s="107"/>
      <c r="AB679" s="25"/>
      <c r="AC679" s="27"/>
      <c r="AD679" s="28"/>
      <c r="AE679" s="292"/>
      <c r="AF679" s="28" t="s">
        <v>1</v>
      </c>
    </row>
    <row r="680" spans="1:32" ht="15.75" customHeight="1" x14ac:dyDescent="0.4">
      <c r="A680" s="103"/>
      <c r="B680" s="52"/>
      <c r="C680" s="785" t="s">
        <v>542</v>
      </c>
      <c r="D680" s="25"/>
      <c r="E680" s="26"/>
      <c r="F680" s="26"/>
      <c r="G680" s="108"/>
      <c r="H680" s="25" t="s">
        <v>3215</v>
      </c>
      <c r="I680" s="28">
        <v>3</v>
      </c>
      <c r="J680" s="28"/>
      <c r="K680" s="107" t="s">
        <v>256</v>
      </c>
      <c r="L680" s="25" t="s">
        <v>3215</v>
      </c>
      <c r="M680" s="28">
        <v>3</v>
      </c>
      <c r="N680" s="28"/>
      <c r="O680" s="107" t="s">
        <v>256</v>
      </c>
      <c r="P680" s="25" t="s">
        <v>3215</v>
      </c>
      <c r="Q680" s="27">
        <v>3</v>
      </c>
      <c r="R680" s="28"/>
      <c r="S680" s="107" t="s">
        <v>256</v>
      </c>
      <c r="T680" s="25"/>
      <c r="U680" s="28"/>
      <c r="V680" s="28"/>
      <c r="W680" s="107"/>
      <c r="X680" s="25"/>
      <c r="Y680" s="33"/>
      <c r="Z680" s="33"/>
      <c r="AA680" s="113"/>
      <c r="AB680" s="25"/>
      <c r="AC680" s="27"/>
      <c r="AD680" s="28"/>
      <c r="AE680" s="292"/>
      <c r="AF680" s="28" t="s">
        <v>542</v>
      </c>
    </row>
    <row r="681" spans="1:32" ht="15.75" customHeight="1" x14ac:dyDescent="0.4">
      <c r="A681" s="102">
        <v>9</v>
      </c>
      <c r="B681" s="51" t="s">
        <v>4780</v>
      </c>
      <c r="C681" s="780" t="s">
        <v>0</v>
      </c>
      <c r="D681" s="15"/>
      <c r="E681" s="16"/>
      <c r="F681" s="16"/>
      <c r="G681" s="112"/>
      <c r="H681" s="15"/>
      <c r="I681" s="17"/>
      <c r="J681" s="18"/>
      <c r="K681" s="111"/>
      <c r="L681" s="18"/>
      <c r="M681" s="18"/>
      <c r="N681" s="18"/>
      <c r="O681" s="111"/>
      <c r="P681" s="18"/>
      <c r="Q681" s="18"/>
      <c r="R681" s="18"/>
      <c r="S681" s="111"/>
      <c r="T681" s="15"/>
      <c r="U681" s="18"/>
      <c r="V681" s="18"/>
      <c r="W681" s="111"/>
      <c r="X681" s="15"/>
      <c r="Y681" s="18"/>
      <c r="Z681" s="18"/>
      <c r="AA681" s="111"/>
      <c r="AB681" s="15"/>
      <c r="AC681" s="18"/>
      <c r="AD681" s="18"/>
      <c r="AE681" s="290"/>
      <c r="AF681" s="28" t="s">
        <v>0</v>
      </c>
    </row>
    <row r="682" spans="1:32" ht="15.75" customHeight="1" x14ac:dyDescent="0.4">
      <c r="A682" s="104"/>
      <c r="B682" s="52" t="s">
        <v>834</v>
      </c>
      <c r="C682" s="781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20"/>
      <c r="Q682" s="24"/>
      <c r="R682" s="22"/>
      <c r="S682" s="109"/>
      <c r="T682" s="20"/>
      <c r="U682" s="22"/>
      <c r="V682" s="22"/>
      <c r="W682" s="109"/>
      <c r="X682" s="20"/>
      <c r="Y682" s="24"/>
      <c r="Z682" s="24"/>
      <c r="AA682" s="109"/>
      <c r="AB682" s="20"/>
      <c r="AC682" s="22"/>
      <c r="AD682" s="22"/>
      <c r="AE682" s="291"/>
      <c r="AF682" s="28" t="s">
        <v>0</v>
      </c>
    </row>
    <row r="683" spans="1:32" ht="15.75" customHeight="1" x14ac:dyDescent="0.4">
      <c r="A683" s="104"/>
      <c r="B683" s="52"/>
      <c r="C683" s="784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8"/>
      <c r="R683" s="28"/>
      <c r="S683" s="107"/>
      <c r="T683" s="25" t="s">
        <v>3215</v>
      </c>
      <c r="U683" s="28">
        <v>4</v>
      </c>
      <c r="V683" s="28"/>
      <c r="W683" s="107" t="s">
        <v>243</v>
      </c>
      <c r="X683" s="25"/>
      <c r="Y683" s="28"/>
      <c r="Z683" s="28"/>
      <c r="AA683" s="107"/>
      <c r="AB683" s="25"/>
      <c r="AC683" s="27"/>
      <c r="AD683" s="28"/>
      <c r="AE683" s="292"/>
      <c r="AF683" s="28" t="s">
        <v>1</v>
      </c>
    </row>
    <row r="684" spans="1:32" ht="15.75" customHeight="1" x14ac:dyDescent="0.4">
      <c r="A684" s="104"/>
      <c r="B684" s="52"/>
      <c r="C684" s="784" t="s">
        <v>542</v>
      </c>
      <c r="D684" s="25"/>
      <c r="E684" s="26"/>
      <c r="F684" s="26"/>
      <c r="G684" s="108"/>
      <c r="H684" s="25" t="s">
        <v>3215</v>
      </c>
      <c r="I684" s="28">
        <v>3</v>
      </c>
      <c r="J684" s="28"/>
      <c r="K684" s="107" t="s">
        <v>243</v>
      </c>
      <c r="L684" s="25" t="s">
        <v>3215</v>
      </c>
      <c r="M684" s="28">
        <v>3</v>
      </c>
      <c r="N684" s="28"/>
      <c r="O684" s="107" t="s">
        <v>243</v>
      </c>
      <c r="P684" s="25" t="s">
        <v>3215</v>
      </c>
      <c r="Q684" s="28">
        <v>3</v>
      </c>
      <c r="R684" s="28"/>
      <c r="S684" s="107" t="s">
        <v>243</v>
      </c>
      <c r="T684" s="25"/>
      <c r="U684" s="28"/>
      <c r="V684" s="28"/>
      <c r="W684" s="107"/>
      <c r="X684" s="25"/>
      <c r="Y684" s="33"/>
      <c r="Z684" s="33"/>
      <c r="AA684" s="113"/>
      <c r="AB684" s="25"/>
      <c r="AC684" s="33"/>
      <c r="AD684" s="33"/>
      <c r="AE684" s="294"/>
      <c r="AF684" s="28" t="s">
        <v>542</v>
      </c>
    </row>
    <row r="685" spans="1:32" ht="15.75" customHeight="1" x14ac:dyDescent="0.4">
      <c r="A685" s="102">
        <v>10</v>
      </c>
      <c r="B685" s="51" t="s">
        <v>4715</v>
      </c>
      <c r="C685" s="780" t="s">
        <v>0</v>
      </c>
      <c r="D685" s="15"/>
      <c r="E685" s="16"/>
      <c r="F685" s="16"/>
      <c r="G685" s="112"/>
      <c r="H685" s="15"/>
      <c r="I685" s="17"/>
      <c r="J685" s="18"/>
      <c r="K685" s="111"/>
      <c r="L685" s="15"/>
      <c r="M685" s="18"/>
      <c r="N685" s="18"/>
      <c r="O685" s="111"/>
      <c r="P685" s="15"/>
      <c r="Q685" s="18"/>
      <c r="R685" s="18"/>
      <c r="S685" s="111"/>
      <c r="T685" s="18"/>
      <c r="U685" s="18"/>
      <c r="V685" s="18"/>
      <c r="W685" s="111"/>
      <c r="X685" s="15"/>
      <c r="Y685" s="18"/>
      <c r="Z685" s="18"/>
      <c r="AA685" s="111"/>
      <c r="AB685" s="15"/>
      <c r="AC685" s="18"/>
      <c r="AD685" s="18"/>
      <c r="AE685" s="290"/>
      <c r="AF685" s="28" t="s">
        <v>0</v>
      </c>
    </row>
    <row r="686" spans="1:32" ht="15.75" customHeight="1" x14ac:dyDescent="0.4">
      <c r="A686" s="104"/>
      <c r="B686" s="52" t="s">
        <v>828</v>
      </c>
      <c r="C686" s="781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109"/>
      <c r="P686" s="20"/>
      <c r="Q686" s="22"/>
      <c r="R686" s="22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291"/>
      <c r="AF686" s="28" t="s">
        <v>0</v>
      </c>
    </row>
    <row r="687" spans="1:32" ht="15.75" customHeight="1" x14ac:dyDescent="0.4">
      <c r="A687" s="104"/>
      <c r="B687" s="52"/>
      <c r="C687" s="784" t="s">
        <v>1</v>
      </c>
      <c r="D687" s="25"/>
      <c r="E687" s="26"/>
      <c r="F687" s="26"/>
      <c r="G687" s="108"/>
      <c r="H687" s="25"/>
      <c r="I687" s="27"/>
      <c r="J687" s="28"/>
      <c r="K687" s="107"/>
      <c r="L687" s="28"/>
      <c r="M687" s="28"/>
      <c r="N687" s="28"/>
      <c r="O687" s="107"/>
      <c r="P687" s="25"/>
      <c r="Q687" s="27"/>
      <c r="R687" s="28"/>
      <c r="S687" s="107"/>
      <c r="T687" s="25" t="s">
        <v>3213</v>
      </c>
      <c r="U687" s="28">
        <v>3</v>
      </c>
      <c r="V687" s="28"/>
      <c r="W687" s="107" t="s">
        <v>267</v>
      </c>
      <c r="X687" s="25"/>
      <c r="Y687" s="28"/>
      <c r="Z687" s="28"/>
      <c r="AA687" s="107"/>
      <c r="AB687" s="25"/>
      <c r="AC687" s="27"/>
      <c r="AD687" s="28"/>
      <c r="AE687" s="292"/>
      <c r="AF687" s="28" t="s">
        <v>1</v>
      </c>
    </row>
    <row r="688" spans="1:32" ht="15.75" customHeight="1" x14ac:dyDescent="0.4">
      <c r="A688" s="103"/>
      <c r="B688" s="52"/>
      <c r="C688" s="785" t="s">
        <v>542</v>
      </c>
      <c r="D688" s="25" t="s">
        <v>3197</v>
      </c>
      <c r="E688" s="26">
        <v>3</v>
      </c>
      <c r="F688" s="26"/>
      <c r="G688" s="108" t="s">
        <v>267</v>
      </c>
      <c r="H688" s="25" t="s">
        <v>3197</v>
      </c>
      <c r="I688" s="28">
        <v>3</v>
      </c>
      <c r="J688" s="28"/>
      <c r="K688" s="107" t="s">
        <v>267</v>
      </c>
      <c r="L688" s="25" t="s">
        <v>3197</v>
      </c>
      <c r="M688" s="28">
        <v>3</v>
      </c>
      <c r="N688" s="28"/>
      <c r="O688" s="107" t="s">
        <v>267</v>
      </c>
      <c r="P688" s="25"/>
      <c r="Q688" s="27"/>
      <c r="R688" s="27"/>
      <c r="S688" s="107"/>
      <c r="T688" s="25" t="s">
        <v>1249</v>
      </c>
      <c r="U688" s="28"/>
      <c r="V688" s="28"/>
      <c r="W688" s="107"/>
      <c r="X688" s="25"/>
      <c r="Y688" s="33"/>
      <c r="Z688" s="33"/>
      <c r="AA688" s="113"/>
      <c r="AB688" s="25"/>
      <c r="AC688" s="33"/>
      <c r="AD688" s="33"/>
      <c r="AE688" s="294"/>
      <c r="AF688" s="28" t="s">
        <v>542</v>
      </c>
    </row>
    <row r="689" spans="1:32" ht="15.75" customHeight="1" x14ac:dyDescent="0.4">
      <c r="A689" s="102">
        <v>11</v>
      </c>
      <c r="B689" s="51" t="s">
        <v>4767</v>
      </c>
      <c r="C689" s="780" t="s">
        <v>0</v>
      </c>
      <c r="D689" s="15"/>
      <c r="E689" s="16"/>
      <c r="F689" s="16"/>
      <c r="G689" s="112"/>
      <c r="H689" s="15"/>
      <c r="I689" s="17"/>
      <c r="J689" s="18"/>
      <c r="K689" s="111"/>
      <c r="L689" s="15"/>
      <c r="M689" s="18"/>
      <c r="N689" s="18"/>
      <c r="O689" s="111"/>
      <c r="P689" s="34"/>
      <c r="Q689" s="35"/>
      <c r="R689" s="36"/>
      <c r="S689" s="111"/>
      <c r="T689" s="15"/>
      <c r="U689" s="18"/>
      <c r="V689" s="18"/>
      <c r="W689" s="111"/>
      <c r="X689" s="18" t="s">
        <v>3218</v>
      </c>
      <c r="Y689" s="18">
        <v>4</v>
      </c>
      <c r="Z689" s="18"/>
      <c r="AA689" s="111" t="s">
        <v>369</v>
      </c>
      <c r="AB689" s="15"/>
      <c r="AC689" s="17"/>
      <c r="AD689" s="18"/>
      <c r="AE689" s="290"/>
      <c r="AF689" s="28" t="s">
        <v>0</v>
      </c>
    </row>
    <row r="690" spans="1:32" ht="15.75" customHeight="1" x14ac:dyDescent="0.4">
      <c r="A690" s="104"/>
      <c r="B690" s="52" t="s">
        <v>834</v>
      </c>
      <c r="C690" s="781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37"/>
      <c r="Q690" s="38"/>
      <c r="R690" s="39"/>
      <c r="S690" s="109"/>
      <c r="T690" s="20"/>
      <c r="U690" s="22"/>
      <c r="V690" s="22"/>
      <c r="W690" s="109"/>
      <c r="X690" s="20"/>
      <c r="Y690" s="24"/>
      <c r="Z690" s="24"/>
      <c r="AA690" s="109"/>
      <c r="AB690" s="20"/>
      <c r="AC690" s="22"/>
      <c r="AD690" s="22"/>
      <c r="AE690" s="291"/>
      <c r="AF690" s="28" t="s">
        <v>0</v>
      </c>
    </row>
    <row r="691" spans="1:32" ht="15.75" customHeight="1" x14ac:dyDescent="0.4">
      <c r="A691" s="104"/>
      <c r="B691" s="52"/>
      <c r="C691" s="784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25"/>
      <c r="Q691" s="27"/>
      <c r="R691" s="28"/>
      <c r="S691" s="107"/>
      <c r="T691" s="25" t="s">
        <v>3218</v>
      </c>
      <c r="U691" s="28">
        <v>4</v>
      </c>
      <c r="V691" s="28"/>
      <c r="W691" s="107" t="s">
        <v>369</v>
      </c>
      <c r="X691" s="25" t="s">
        <v>3218</v>
      </c>
      <c r="Y691" s="28">
        <v>1</v>
      </c>
      <c r="Z691" s="28"/>
      <c r="AA691" s="107" t="s">
        <v>369</v>
      </c>
      <c r="AB691" s="25"/>
      <c r="AC691" s="27"/>
      <c r="AD691" s="28"/>
      <c r="AE691" s="292"/>
      <c r="AF691" s="28" t="s">
        <v>1</v>
      </c>
    </row>
    <row r="692" spans="1:32" ht="15.75" customHeight="1" x14ac:dyDescent="0.4">
      <c r="A692" s="104"/>
      <c r="B692" s="54"/>
      <c r="C692" s="784" t="s">
        <v>542</v>
      </c>
      <c r="D692" s="40"/>
      <c r="E692" s="41"/>
      <c r="F692" s="42"/>
      <c r="G692" s="105"/>
      <c r="H692" s="40" t="s">
        <v>3218</v>
      </c>
      <c r="I692" s="42">
        <v>3</v>
      </c>
      <c r="J692" s="42"/>
      <c r="K692" s="105" t="s">
        <v>369</v>
      </c>
      <c r="L692" s="40" t="s">
        <v>3218</v>
      </c>
      <c r="M692" s="42">
        <v>3</v>
      </c>
      <c r="N692" s="42"/>
      <c r="O692" s="105" t="s">
        <v>369</v>
      </c>
      <c r="P692" s="40" t="s">
        <v>3218</v>
      </c>
      <c r="Q692" s="41">
        <v>3</v>
      </c>
      <c r="R692" s="42"/>
      <c r="S692" s="105" t="s">
        <v>369</v>
      </c>
      <c r="T692" s="40"/>
      <c r="U692" s="42"/>
      <c r="V692" s="42"/>
      <c r="W692" s="105"/>
      <c r="X692" s="40" t="s">
        <v>4953</v>
      </c>
      <c r="Y692" s="43"/>
      <c r="Z692" s="43"/>
      <c r="AA692" s="106"/>
      <c r="AB692" s="40"/>
      <c r="AC692" s="41"/>
      <c r="AD692" s="42"/>
      <c r="AE692" s="293"/>
      <c r="AF692" s="28" t="s">
        <v>542</v>
      </c>
    </row>
    <row r="693" spans="1:32" ht="15.75" customHeight="1" x14ac:dyDescent="0.4">
      <c r="A693" s="102">
        <v>12</v>
      </c>
      <c r="B693" s="51" t="s">
        <v>4792</v>
      </c>
      <c r="C693" s="780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34"/>
      <c r="Q693" s="35"/>
      <c r="R693" s="36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290"/>
      <c r="AF693" s="28" t="s">
        <v>0</v>
      </c>
    </row>
    <row r="694" spans="1:32" ht="15.75" customHeight="1" x14ac:dyDescent="0.4">
      <c r="A694" s="104"/>
      <c r="B694" s="52" t="s">
        <v>832</v>
      </c>
      <c r="C694" s="781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39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291"/>
      <c r="AF694" s="28" t="s">
        <v>0</v>
      </c>
    </row>
    <row r="695" spans="1:32" ht="15.75" customHeight="1" x14ac:dyDescent="0.4">
      <c r="A695" s="104"/>
      <c r="B695" s="52"/>
      <c r="C695" s="784" t="s">
        <v>1</v>
      </c>
      <c r="D695" s="25" t="s">
        <v>3215</v>
      </c>
      <c r="E695" s="26">
        <v>4</v>
      </c>
      <c r="F695" s="26"/>
      <c r="G695" s="108" t="s">
        <v>266</v>
      </c>
      <c r="H695" s="25" t="s">
        <v>3215</v>
      </c>
      <c r="I695" s="27">
        <v>4</v>
      </c>
      <c r="J695" s="28"/>
      <c r="K695" s="107" t="s">
        <v>266</v>
      </c>
      <c r="L695" s="25" t="s">
        <v>3215</v>
      </c>
      <c r="M695" s="28">
        <v>4</v>
      </c>
      <c r="N695" s="28"/>
      <c r="O695" s="107" t="s">
        <v>266</v>
      </c>
      <c r="P695" s="25" t="s">
        <v>3215</v>
      </c>
      <c r="Q695" s="27">
        <v>4</v>
      </c>
      <c r="R695" s="28"/>
      <c r="S695" s="107" t="s">
        <v>266</v>
      </c>
      <c r="T695" s="25"/>
      <c r="U695" s="28"/>
      <c r="V695" s="28"/>
      <c r="W695" s="107"/>
      <c r="X695" s="25"/>
      <c r="Y695" s="28"/>
      <c r="Z695" s="28"/>
      <c r="AA695" s="107"/>
      <c r="AB695" s="25"/>
      <c r="AC695" s="27"/>
      <c r="AD695" s="28"/>
      <c r="AE695" s="292"/>
      <c r="AF695" s="28" t="s">
        <v>1</v>
      </c>
    </row>
    <row r="696" spans="1:32" ht="15.75" customHeight="1" x14ac:dyDescent="0.4">
      <c r="A696" s="104"/>
      <c r="B696" s="52"/>
      <c r="C696" s="784" t="s">
        <v>542</v>
      </c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293"/>
      <c r="AF696" s="28" t="s">
        <v>542</v>
      </c>
    </row>
    <row r="697" spans="1:32" ht="15.75" customHeight="1" x14ac:dyDescent="0.4">
      <c r="A697" s="102">
        <v>13</v>
      </c>
      <c r="B697" s="51" t="s">
        <v>4794</v>
      </c>
      <c r="C697" s="780" t="s">
        <v>0</v>
      </c>
      <c r="D697" s="15"/>
      <c r="E697" s="16"/>
      <c r="F697" s="16"/>
      <c r="G697" s="112"/>
      <c r="H697" s="15"/>
      <c r="I697" s="17"/>
      <c r="J697" s="18"/>
      <c r="K697" s="111"/>
      <c r="L697" s="18"/>
      <c r="M697" s="18"/>
      <c r="N697" s="18"/>
      <c r="O697" s="111"/>
      <c r="P697" s="15"/>
      <c r="Q697" s="17"/>
      <c r="R697" s="18"/>
      <c r="S697" s="111"/>
      <c r="T697" s="15"/>
      <c r="U697" s="18"/>
      <c r="V697" s="18"/>
      <c r="W697" s="111"/>
      <c r="X697" s="15"/>
      <c r="Y697" s="18"/>
      <c r="Z697" s="18"/>
      <c r="AA697" s="111"/>
      <c r="AB697" s="15"/>
      <c r="AC697" s="17"/>
      <c r="AD697" s="18"/>
      <c r="AE697" s="290"/>
      <c r="AF697" s="28" t="s">
        <v>0</v>
      </c>
    </row>
    <row r="698" spans="1:32" ht="15.75" customHeight="1" x14ac:dyDescent="0.4">
      <c r="A698" s="104"/>
      <c r="B698" s="52" t="s">
        <v>832</v>
      </c>
      <c r="C698" s="781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20"/>
      <c r="Q698" s="24"/>
      <c r="R698" s="24"/>
      <c r="S698" s="109"/>
      <c r="T698" s="20"/>
      <c r="U698" s="24"/>
      <c r="V698" s="22"/>
      <c r="W698" s="109"/>
      <c r="X698" s="20"/>
      <c r="Y698" s="24"/>
      <c r="Z698" s="24"/>
      <c r="AA698" s="109"/>
      <c r="AB698" s="20"/>
      <c r="AC698" s="22"/>
      <c r="AD698" s="22"/>
      <c r="AE698" s="291"/>
      <c r="AF698" s="28" t="s">
        <v>0</v>
      </c>
    </row>
    <row r="699" spans="1:32" ht="15.75" customHeight="1" x14ac:dyDescent="0.4">
      <c r="A699" s="104"/>
      <c r="B699" s="52"/>
      <c r="C699" s="784" t="s">
        <v>1</v>
      </c>
      <c r="D699" s="25" t="s">
        <v>3215</v>
      </c>
      <c r="E699" s="26">
        <v>4</v>
      </c>
      <c r="F699" s="26"/>
      <c r="G699" s="108" t="s">
        <v>277</v>
      </c>
      <c r="H699" s="25" t="s">
        <v>3215</v>
      </c>
      <c r="I699" s="27">
        <v>4</v>
      </c>
      <c r="J699" s="28"/>
      <c r="K699" s="107" t="s">
        <v>277</v>
      </c>
      <c r="L699" s="25" t="s">
        <v>3215</v>
      </c>
      <c r="M699" s="28">
        <v>4</v>
      </c>
      <c r="N699" s="28"/>
      <c r="O699" s="107" t="s">
        <v>277</v>
      </c>
      <c r="P699" s="30" t="s">
        <v>3215</v>
      </c>
      <c r="Q699" s="31">
        <v>4</v>
      </c>
      <c r="R699" s="28"/>
      <c r="S699" s="107" t="s">
        <v>277</v>
      </c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292"/>
      <c r="AF699" s="28" t="s">
        <v>1</v>
      </c>
    </row>
    <row r="700" spans="1:32" ht="15.75" customHeight="1" x14ac:dyDescent="0.4">
      <c r="A700" s="104"/>
      <c r="B700" s="54"/>
      <c r="C700" s="784" t="s">
        <v>542</v>
      </c>
      <c r="D700" s="25"/>
      <c r="E700" s="26"/>
      <c r="F700" s="26"/>
      <c r="G700" s="108"/>
      <c r="H700" s="25"/>
      <c r="I700" s="28"/>
      <c r="J700" s="28"/>
      <c r="K700" s="107"/>
      <c r="L700" s="25"/>
      <c r="M700" s="28"/>
      <c r="N700" s="28"/>
      <c r="O700" s="107"/>
      <c r="P700" s="30"/>
      <c r="Q700" s="31"/>
      <c r="R700" s="32"/>
      <c r="S700" s="107"/>
      <c r="T700" s="25"/>
      <c r="U700" s="27"/>
      <c r="V700" s="27"/>
      <c r="W700" s="107"/>
      <c r="X700" s="25"/>
      <c r="Y700" s="33"/>
      <c r="Z700" s="33"/>
      <c r="AA700" s="113"/>
      <c r="AB700" s="25"/>
      <c r="AC700" s="27"/>
      <c r="AD700" s="28"/>
      <c r="AE700" s="292"/>
      <c r="AF700" s="28" t="s">
        <v>542</v>
      </c>
    </row>
    <row r="701" spans="1:32" ht="15.75" customHeight="1" x14ac:dyDescent="0.4">
      <c r="A701" s="102">
        <v>14</v>
      </c>
      <c r="B701" s="51" t="s">
        <v>4793</v>
      </c>
      <c r="C701" s="780" t="s">
        <v>0</v>
      </c>
      <c r="D701" s="15"/>
      <c r="E701" s="16"/>
      <c r="F701" s="16"/>
      <c r="G701" s="112"/>
      <c r="H701" s="15"/>
      <c r="I701" s="17"/>
      <c r="J701" s="18"/>
      <c r="K701" s="111"/>
      <c r="L701" s="15"/>
      <c r="M701" s="18"/>
      <c r="N701" s="18"/>
      <c r="O701" s="111"/>
      <c r="P701" s="34"/>
      <c r="Q701" s="35"/>
      <c r="R701" s="36"/>
      <c r="S701" s="111"/>
      <c r="T701" s="15"/>
      <c r="U701" s="18"/>
      <c r="V701" s="18"/>
      <c r="W701" s="111"/>
      <c r="X701" s="18"/>
      <c r="Y701" s="18"/>
      <c r="Z701" s="18"/>
      <c r="AA701" s="111"/>
      <c r="AB701" s="15"/>
      <c r="AC701" s="17"/>
      <c r="AD701" s="18"/>
      <c r="AE701" s="290"/>
      <c r="AF701" s="28" t="s">
        <v>0</v>
      </c>
    </row>
    <row r="702" spans="1:32" ht="15.75" customHeight="1" x14ac:dyDescent="0.4">
      <c r="A702" s="104"/>
      <c r="B702" s="52" t="s">
        <v>832</v>
      </c>
      <c r="C702" s="781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37"/>
      <c r="Q702" s="38"/>
      <c r="R702" s="39"/>
      <c r="S702" s="109"/>
      <c r="T702" s="20"/>
      <c r="U702" s="22"/>
      <c r="V702" s="22"/>
      <c r="W702" s="109"/>
      <c r="X702" s="20"/>
      <c r="Y702" s="24"/>
      <c r="Z702" s="24"/>
      <c r="AA702" s="109"/>
      <c r="AB702" s="20"/>
      <c r="AC702" s="22"/>
      <c r="AD702" s="22"/>
      <c r="AE702" s="291"/>
      <c r="AF702" s="28" t="s">
        <v>0</v>
      </c>
    </row>
    <row r="703" spans="1:32" ht="15.75" customHeight="1" x14ac:dyDescent="0.4">
      <c r="A703" s="104"/>
      <c r="B703" s="52"/>
      <c r="C703" s="784" t="s">
        <v>1</v>
      </c>
      <c r="D703" s="25" t="s">
        <v>3214</v>
      </c>
      <c r="E703" s="26">
        <v>4</v>
      </c>
      <c r="F703" s="26"/>
      <c r="G703" s="108" t="s">
        <v>254</v>
      </c>
      <c r="H703" s="25" t="s">
        <v>3214</v>
      </c>
      <c r="I703" s="27">
        <v>4</v>
      </c>
      <c r="J703" s="28"/>
      <c r="K703" s="107" t="s">
        <v>254</v>
      </c>
      <c r="L703" s="25" t="s">
        <v>3214</v>
      </c>
      <c r="M703" s="28">
        <v>4</v>
      </c>
      <c r="N703" s="28"/>
      <c r="O703" s="107" t="s">
        <v>254</v>
      </c>
      <c r="P703" s="25" t="s">
        <v>3214</v>
      </c>
      <c r="Q703" s="27">
        <v>4</v>
      </c>
      <c r="R703" s="28"/>
      <c r="S703" s="107" t="s">
        <v>254</v>
      </c>
      <c r="T703" s="25"/>
      <c r="U703" s="28"/>
      <c r="V703" s="28"/>
      <c r="W703" s="107"/>
      <c r="X703" s="25"/>
      <c r="Y703" s="28"/>
      <c r="Z703" s="28"/>
      <c r="AA703" s="107"/>
      <c r="AB703" s="25"/>
      <c r="AC703" s="27"/>
      <c r="AD703" s="28"/>
      <c r="AE703" s="292"/>
      <c r="AF703" s="28" t="s">
        <v>1</v>
      </c>
    </row>
    <row r="704" spans="1:32" ht="15.75" customHeight="1" x14ac:dyDescent="0.4">
      <c r="A704" s="104"/>
      <c r="B704" s="52"/>
      <c r="C704" s="784" t="s">
        <v>542</v>
      </c>
      <c r="D704" s="40"/>
      <c r="E704" s="41"/>
      <c r="F704" s="42"/>
      <c r="G704" s="105"/>
      <c r="H704" s="40"/>
      <c r="I704" s="42"/>
      <c r="J704" s="42"/>
      <c r="K704" s="105"/>
      <c r="L704" s="40"/>
      <c r="M704" s="42"/>
      <c r="N704" s="42"/>
      <c r="O704" s="105"/>
      <c r="P704" s="40"/>
      <c r="Q704" s="41"/>
      <c r="R704" s="42"/>
      <c r="S704" s="105"/>
      <c r="T704" s="40"/>
      <c r="U704" s="42"/>
      <c r="V704" s="42"/>
      <c r="W704" s="105"/>
      <c r="X704" s="40"/>
      <c r="Y704" s="43"/>
      <c r="Z704" s="43"/>
      <c r="AA704" s="106"/>
      <c r="AB704" s="40"/>
      <c r="AC704" s="41"/>
      <c r="AD704" s="42"/>
      <c r="AE704" s="293"/>
      <c r="AF704" s="28" t="s">
        <v>542</v>
      </c>
    </row>
    <row r="705" spans="1:32" ht="15.75" customHeight="1" x14ac:dyDescent="0.4">
      <c r="A705" s="102">
        <v>15</v>
      </c>
      <c r="B705" s="51" t="s">
        <v>4795</v>
      </c>
      <c r="C705" s="780" t="s">
        <v>0</v>
      </c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34"/>
      <c r="Q705" s="35"/>
      <c r="R705" s="36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290"/>
      <c r="AF705" s="28" t="s">
        <v>0</v>
      </c>
    </row>
    <row r="706" spans="1:32" ht="15.75" customHeight="1" x14ac:dyDescent="0.4">
      <c r="A706" s="104"/>
      <c r="B706" s="52" t="s">
        <v>832</v>
      </c>
      <c r="C706" s="781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39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291"/>
      <c r="AF706" s="28" t="s">
        <v>0</v>
      </c>
    </row>
    <row r="707" spans="1:32" ht="15.75" customHeight="1" x14ac:dyDescent="0.4">
      <c r="A707" s="104"/>
      <c r="B707" s="52"/>
      <c r="C707" s="784" t="s">
        <v>1</v>
      </c>
      <c r="D707" s="25" t="s">
        <v>3214</v>
      </c>
      <c r="E707" s="26">
        <v>4</v>
      </c>
      <c r="F707" s="26"/>
      <c r="G707" s="108" t="s">
        <v>234</v>
      </c>
      <c r="H707" s="25" t="s">
        <v>3214</v>
      </c>
      <c r="I707" s="27">
        <v>4</v>
      </c>
      <c r="J707" s="28"/>
      <c r="K707" s="107" t="s">
        <v>234</v>
      </c>
      <c r="L707" s="25" t="s">
        <v>3214</v>
      </c>
      <c r="M707" s="28">
        <v>4</v>
      </c>
      <c r="N707" s="28"/>
      <c r="O707" s="107" t="s">
        <v>234</v>
      </c>
      <c r="P707" s="25" t="s">
        <v>3214</v>
      </c>
      <c r="Q707" s="27">
        <v>4</v>
      </c>
      <c r="R707" s="28"/>
      <c r="S707" s="107" t="s">
        <v>234</v>
      </c>
      <c r="T707" s="25"/>
      <c r="U707" s="28"/>
      <c r="V707" s="28"/>
      <c r="W707" s="107"/>
      <c r="X707" s="25"/>
      <c r="Y707" s="28"/>
      <c r="Z707" s="28"/>
      <c r="AA707" s="107"/>
      <c r="AB707" s="25"/>
      <c r="AC707" s="27"/>
      <c r="AD707" s="28"/>
      <c r="AE707" s="292"/>
      <c r="AF707" s="28" t="s">
        <v>1</v>
      </c>
    </row>
    <row r="708" spans="1:32" ht="15.75" customHeight="1" x14ac:dyDescent="0.4">
      <c r="A708" s="104"/>
      <c r="B708" s="52"/>
      <c r="C708" s="784" t="s">
        <v>542</v>
      </c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293"/>
      <c r="AF708" s="28" t="s">
        <v>542</v>
      </c>
    </row>
    <row r="709" spans="1:32" ht="15.75" customHeight="1" x14ac:dyDescent="0.4">
      <c r="A709" s="102">
        <v>16</v>
      </c>
      <c r="B709" s="51" t="s">
        <v>5021</v>
      </c>
      <c r="C709" s="780" t="s">
        <v>0</v>
      </c>
      <c r="D709" s="15"/>
      <c r="E709" s="16"/>
      <c r="F709" s="16"/>
      <c r="G709" s="112"/>
      <c r="H709" s="15"/>
      <c r="I709" s="17"/>
      <c r="J709" s="18"/>
      <c r="K709" s="111"/>
      <c r="L709" s="18"/>
      <c r="M709" s="18"/>
      <c r="N709" s="18"/>
      <c r="O709" s="111"/>
      <c r="P709" s="15"/>
      <c r="Q709" s="17"/>
      <c r="R709" s="18"/>
      <c r="S709" s="111"/>
      <c r="T709" s="15"/>
      <c r="U709" s="18"/>
      <c r="V709" s="18"/>
      <c r="W709" s="111"/>
      <c r="X709" s="15" t="s">
        <v>2148</v>
      </c>
      <c r="Y709" s="18">
        <v>5</v>
      </c>
      <c r="Z709" s="18"/>
      <c r="AA709" s="111" t="s">
        <v>199</v>
      </c>
      <c r="AB709" s="15"/>
      <c r="AC709" s="17"/>
      <c r="AD709" s="18"/>
      <c r="AE709" s="290"/>
      <c r="AF709" s="28" t="s">
        <v>0</v>
      </c>
    </row>
    <row r="710" spans="1:32" ht="15.75" customHeight="1" x14ac:dyDescent="0.4">
      <c r="A710" s="104"/>
      <c r="B710" s="52" t="s">
        <v>834</v>
      </c>
      <c r="C710" s="781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20"/>
      <c r="Q710" s="24"/>
      <c r="R710" s="24"/>
      <c r="S710" s="109"/>
      <c r="T710" s="20"/>
      <c r="U710" s="24"/>
      <c r="V710" s="22"/>
      <c r="W710" s="109"/>
      <c r="X710" s="20"/>
      <c r="Y710" s="24"/>
      <c r="Z710" s="24"/>
      <c r="AA710" s="109"/>
      <c r="AB710" s="20"/>
      <c r="AC710" s="22"/>
      <c r="AD710" s="22"/>
      <c r="AE710" s="291"/>
      <c r="AF710" s="28" t="s">
        <v>0</v>
      </c>
    </row>
    <row r="711" spans="1:32" ht="15.75" customHeight="1" x14ac:dyDescent="0.4">
      <c r="A711" s="104"/>
      <c r="B711" s="52"/>
      <c r="C711" s="784" t="s">
        <v>1</v>
      </c>
      <c r="D711" s="25"/>
      <c r="E711" s="26"/>
      <c r="F711" s="26"/>
      <c r="G711" s="108"/>
      <c r="H711" s="25"/>
      <c r="I711" s="27"/>
      <c r="J711" s="28"/>
      <c r="K711" s="107"/>
      <c r="L711" s="25"/>
      <c r="M711" s="28"/>
      <c r="N711" s="28"/>
      <c r="O711" s="107"/>
      <c r="P711" s="30"/>
      <c r="Q711" s="31"/>
      <c r="R711" s="28"/>
      <c r="S711" s="107"/>
      <c r="T711" s="25" t="s">
        <v>2148</v>
      </c>
      <c r="U711" s="28">
        <v>5</v>
      </c>
      <c r="V711" s="28"/>
      <c r="W711" s="107" t="s">
        <v>199</v>
      </c>
      <c r="X711" s="25" t="s">
        <v>2148</v>
      </c>
      <c r="Y711" s="28">
        <v>5</v>
      </c>
      <c r="Z711" s="28"/>
      <c r="AA711" s="107" t="s">
        <v>199</v>
      </c>
      <c r="AB711" s="25"/>
      <c r="AC711" s="27"/>
      <c r="AD711" s="28"/>
      <c r="AE711" s="292"/>
      <c r="AF711" s="28" t="s">
        <v>1</v>
      </c>
    </row>
    <row r="712" spans="1:32" ht="15.75" customHeight="1" x14ac:dyDescent="0.4">
      <c r="A712" s="104"/>
      <c r="B712" s="52"/>
      <c r="C712" s="784" t="s">
        <v>542</v>
      </c>
      <c r="D712" s="25"/>
      <c r="E712" s="26"/>
      <c r="F712" s="26"/>
      <c r="G712" s="108"/>
      <c r="H712" s="25"/>
      <c r="I712" s="28"/>
      <c r="J712" s="28"/>
      <c r="K712" s="107"/>
      <c r="L712" s="25"/>
      <c r="M712" s="28"/>
      <c r="N712" s="28"/>
      <c r="O712" s="107"/>
      <c r="P712" s="30"/>
      <c r="Q712" s="31"/>
      <c r="R712" s="32"/>
      <c r="S712" s="107"/>
      <c r="T712" s="25"/>
      <c r="U712" s="27"/>
      <c r="V712" s="27"/>
      <c r="W712" s="107"/>
      <c r="X712" s="25"/>
      <c r="Y712" s="33"/>
      <c r="Z712" s="33"/>
      <c r="AA712" s="113"/>
      <c r="AB712" s="25"/>
      <c r="AC712" s="27"/>
      <c r="AD712" s="28"/>
      <c r="AE712" s="292"/>
      <c r="AF712" s="28" t="s">
        <v>542</v>
      </c>
    </row>
    <row r="713" spans="1:32" ht="15.75" customHeight="1" x14ac:dyDescent="0.4">
      <c r="A713" s="102">
        <v>17</v>
      </c>
      <c r="B713" s="51" t="s">
        <v>4923</v>
      </c>
      <c r="C713" s="780" t="s">
        <v>0</v>
      </c>
      <c r="D713" s="15" t="s">
        <v>3215</v>
      </c>
      <c r="E713" s="16">
        <v>4</v>
      </c>
      <c r="F713" s="16"/>
      <c r="G713" s="112" t="s">
        <v>229</v>
      </c>
      <c r="H713" s="15" t="s">
        <v>3215</v>
      </c>
      <c r="I713" s="17">
        <v>4</v>
      </c>
      <c r="J713" s="18"/>
      <c r="K713" s="111" t="s">
        <v>229</v>
      </c>
      <c r="L713" s="18" t="s">
        <v>3215</v>
      </c>
      <c r="M713" s="18">
        <v>4</v>
      </c>
      <c r="N713" s="18"/>
      <c r="O713" s="111" t="s">
        <v>229</v>
      </c>
      <c r="P713" s="15" t="s">
        <v>3215</v>
      </c>
      <c r="Q713" s="17">
        <v>4</v>
      </c>
      <c r="R713" s="18"/>
      <c r="S713" s="111" t="s">
        <v>229</v>
      </c>
      <c r="T713" s="15" t="s">
        <v>3215</v>
      </c>
      <c r="U713" s="17">
        <v>4</v>
      </c>
      <c r="V713" s="18"/>
      <c r="W713" s="111" t="s">
        <v>229</v>
      </c>
      <c r="X713" s="15" t="s">
        <v>3215</v>
      </c>
      <c r="Y713" s="18">
        <v>4</v>
      </c>
      <c r="Z713" s="18"/>
      <c r="AA713" s="111" t="s">
        <v>229</v>
      </c>
      <c r="AB713" s="15"/>
      <c r="AC713" s="17"/>
      <c r="AD713" s="18"/>
      <c r="AE713" s="290"/>
      <c r="AF713" s="28" t="s">
        <v>0</v>
      </c>
    </row>
    <row r="714" spans="1:32" ht="15.75" customHeight="1" x14ac:dyDescent="0.4">
      <c r="A714" s="104"/>
      <c r="B714" s="52" t="s">
        <v>4924</v>
      </c>
      <c r="C714" s="781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2"/>
      <c r="V714" s="22"/>
      <c r="W714" s="109"/>
      <c r="X714" s="20"/>
      <c r="Y714" s="24"/>
      <c r="Z714" s="24"/>
      <c r="AA714" s="109"/>
      <c r="AB714" s="20"/>
      <c r="AC714" s="22"/>
      <c r="AD714" s="22"/>
      <c r="AE714" s="291"/>
      <c r="AF714" s="28" t="s">
        <v>0</v>
      </c>
    </row>
    <row r="715" spans="1:32" ht="15.75" customHeight="1" x14ac:dyDescent="0.4">
      <c r="A715" s="104"/>
      <c r="B715" s="52"/>
      <c r="C715" s="784" t="s">
        <v>1</v>
      </c>
      <c r="D715" s="25"/>
      <c r="E715" s="26"/>
      <c r="F715" s="26"/>
      <c r="G715" s="108"/>
      <c r="H715" s="25"/>
      <c r="I715" s="27"/>
      <c r="J715" s="28"/>
      <c r="K715" s="107"/>
      <c r="L715" s="25"/>
      <c r="M715" s="28"/>
      <c r="N715" s="28"/>
      <c r="O715" s="107"/>
      <c r="P715" s="30"/>
      <c r="Q715" s="31"/>
      <c r="R715" s="28"/>
      <c r="S715" s="107"/>
      <c r="T715" s="25"/>
      <c r="U715" s="28"/>
      <c r="V715" s="28"/>
      <c r="W715" s="107"/>
      <c r="X715" s="25" t="s">
        <v>3215</v>
      </c>
      <c r="Y715" s="28">
        <v>4</v>
      </c>
      <c r="Z715" s="28"/>
      <c r="AA715" s="107" t="s">
        <v>229</v>
      </c>
      <c r="AB715" s="25"/>
      <c r="AC715" s="27"/>
      <c r="AD715" s="28"/>
      <c r="AE715" s="292"/>
      <c r="AF715" s="28" t="s">
        <v>1</v>
      </c>
    </row>
    <row r="716" spans="1:32" ht="15.75" customHeight="1" x14ac:dyDescent="0.4">
      <c r="A716" s="104"/>
      <c r="B716" s="52"/>
      <c r="C716" s="784" t="s">
        <v>542</v>
      </c>
      <c r="D716" s="25"/>
      <c r="E716" s="26"/>
      <c r="F716" s="26"/>
      <c r="G716" s="108"/>
      <c r="H716" s="25"/>
      <c r="I716" s="28"/>
      <c r="J716" s="28"/>
      <c r="K716" s="107"/>
      <c r="L716" s="25"/>
      <c r="M716" s="28"/>
      <c r="N716" s="28"/>
      <c r="O716" s="107"/>
      <c r="P716" s="30"/>
      <c r="Q716" s="31"/>
      <c r="R716" s="32"/>
      <c r="S716" s="107"/>
      <c r="T716" s="25"/>
      <c r="U716" s="28"/>
      <c r="V716" s="28"/>
      <c r="W716" s="107"/>
      <c r="X716" s="25"/>
      <c r="Y716" s="33"/>
      <c r="Z716" s="33"/>
      <c r="AA716" s="113"/>
      <c r="AB716" s="25"/>
      <c r="AC716" s="27"/>
      <c r="AD716" s="28"/>
      <c r="AE716" s="292"/>
      <c r="AF716" s="28" t="s">
        <v>542</v>
      </c>
    </row>
    <row r="717" spans="1:32" ht="15.75" customHeight="1" x14ac:dyDescent="0.4">
      <c r="A717" s="102">
        <v>18</v>
      </c>
      <c r="B717" s="51" t="s">
        <v>5028</v>
      </c>
      <c r="C717" s="780" t="s">
        <v>0</v>
      </c>
      <c r="D717" s="15"/>
      <c r="E717" s="16"/>
      <c r="F717" s="16"/>
      <c r="G717" s="112"/>
      <c r="H717" s="15"/>
      <c r="I717" s="17"/>
      <c r="J717" s="18"/>
      <c r="K717" s="111"/>
      <c r="L717" s="15"/>
      <c r="M717" s="18"/>
      <c r="N717" s="18"/>
      <c r="O717" s="111"/>
      <c r="P717" s="34"/>
      <c r="Q717" s="35"/>
      <c r="R717" s="36"/>
      <c r="S717" s="111"/>
      <c r="T717" s="15"/>
      <c r="U717" s="18"/>
      <c r="V717" s="18"/>
      <c r="W717" s="111"/>
      <c r="X717" s="18" t="s">
        <v>3200</v>
      </c>
      <c r="Y717" s="18">
        <v>5</v>
      </c>
      <c r="Z717" s="18"/>
      <c r="AA717" s="111" t="s">
        <v>705</v>
      </c>
      <c r="AB717" s="15"/>
      <c r="AC717" s="17"/>
      <c r="AD717" s="18"/>
      <c r="AE717" s="290"/>
      <c r="AF717" s="28" t="s">
        <v>0</v>
      </c>
    </row>
    <row r="718" spans="1:32" ht="15.75" customHeight="1" x14ac:dyDescent="0.4">
      <c r="A718" s="104"/>
      <c r="B718" s="52" t="s">
        <v>834</v>
      </c>
      <c r="C718" s="781"/>
      <c r="D718" s="20"/>
      <c r="E718" s="21"/>
      <c r="F718" s="21"/>
      <c r="G718" s="110"/>
      <c r="H718" s="20"/>
      <c r="I718" s="22"/>
      <c r="J718" s="22"/>
      <c r="K718" s="109"/>
      <c r="L718" s="20"/>
      <c r="M718" s="22"/>
      <c r="N718" s="22"/>
      <c r="O718" s="109"/>
      <c r="P718" s="37"/>
      <c r="Q718" s="38"/>
      <c r="R718" s="39"/>
      <c r="S718" s="109"/>
      <c r="T718" s="20"/>
      <c r="U718" s="22"/>
      <c r="V718" s="22"/>
      <c r="W718" s="109"/>
      <c r="X718" s="20"/>
      <c r="Y718" s="24"/>
      <c r="Z718" s="24"/>
      <c r="AA718" s="109"/>
      <c r="AB718" s="20"/>
      <c r="AC718" s="22"/>
      <c r="AD718" s="22"/>
      <c r="AE718" s="291"/>
      <c r="AF718" s="28" t="s">
        <v>0</v>
      </c>
    </row>
    <row r="719" spans="1:32" ht="15.75" customHeight="1" x14ac:dyDescent="0.4">
      <c r="A719" s="104"/>
      <c r="B719" s="52"/>
      <c r="C719" s="784" t="s">
        <v>1</v>
      </c>
      <c r="D719" s="25"/>
      <c r="E719" s="26"/>
      <c r="F719" s="26"/>
      <c r="G719" s="108"/>
      <c r="H719" s="25"/>
      <c r="I719" s="27"/>
      <c r="J719" s="28"/>
      <c r="K719" s="107"/>
      <c r="L719" s="25"/>
      <c r="M719" s="28"/>
      <c r="N719" s="28"/>
      <c r="O719" s="107"/>
      <c r="P719" s="25"/>
      <c r="Q719" s="27"/>
      <c r="R719" s="28"/>
      <c r="S719" s="107"/>
      <c r="T719" s="25" t="s">
        <v>3200</v>
      </c>
      <c r="U719" s="28">
        <v>5</v>
      </c>
      <c r="V719" s="28"/>
      <c r="W719" s="107" t="s">
        <v>705</v>
      </c>
      <c r="X719" s="25" t="s">
        <v>3200</v>
      </c>
      <c r="Y719" s="28">
        <v>5</v>
      </c>
      <c r="Z719" s="28"/>
      <c r="AA719" s="107" t="s">
        <v>705</v>
      </c>
      <c r="AB719" s="25"/>
      <c r="AC719" s="27"/>
      <c r="AD719" s="28"/>
      <c r="AE719" s="292"/>
      <c r="AF719" s="28" t="s">
        <v>1</v>
      </c>
    </row>
    <row r="720" spans="1:32" ht="15.75" customHeight="1" x14ac:dyDescent="0.4">
      <c r="A720" s="104"/>
      <c r="B720" s="52"/>
      <c r="C720" s="785" t="s">
        <v>542</v>
      </c>
      <c r="D720" s="25" t="s">
        <v>1256</v>
      </c>
      <c r="E720" s="26">
        <v>3</v>
      </c>
      <c r="F720" s="26"/>
      <c r="G720" s="108" t="s">
        <v>679</v>
      </c>
      <c r="H720" s="25" t="s">
        <v>1256</v>
      </c>
      <c r="I720" s="28">
        <v>3</v>
      </c>
      <c r="J720" s="28"/>
      <c r="K720" s="107" t="s">
        <v>679</v>
      </c>
      <c r="L720" s="25"/>
      <c r="M720" s="28"/>
      <c r="N720" s="28"/>
      <c r="O720" s="107"/>
      <c r="P720" s="25"/>
      <c r="Q720" s="27"/>
      <c r="R720" s="28"/>
      <c r="S720" s="107"/>
      <c r="T720" s="25"/>
      <c r="U720" s="28"/>
      <c r="V720" s="28"/>
      <c r="W720" s="107"/>
      <c r="X720" s="25" t="s">
        <v>5027</v>
      </c>
      <c r="Y720" s="33"/>
      <c r="Z720" s="33"/>
      <c r="AA720" s="113"/>
      <c r="AB720" s="25"/>
      <c r="AC720" s="27"/>
      <c r="AD720" s="28"/>
      <c r="AE720" s="292"/>
      <c r="AF720" s="28" t="s">
        <v>542</v>
      </c>
    </row>
    <row r="721" spans="1:32" ht="15.75" customHeight="1" x14ac:dyDescent="0.4">
      <c r="A721" s="542">
        <v>1</v>
      </c>
      <c r="B721" s="543" t="s">
        <v>2305</v>
      </c>
      <c r="C721" s="773" t="s">
        <v>0</v>
      </c>
      <c r="D721" s="544"/>
      <c r="E721" s="545"/>
      <c r="F721" s="545"/>
      <c r="G721" s="546"/>
      <c r="H721" s="544"/>
      <c r="I721" s="547"/>
      <c r="J721" s="548"/>
      <c r="K721" s="549"/>
      <c r="L721" s="544"/>
      <c r="M721" s="547"/>
      <c r="N721" s="548"/>
      <c r="O721" s="549"/>
      <c r="P721" s="550"/>
      <c r="Q721" s="551"/>
      <c r="R721" s="548"/>
      <c r="S721" s="549"/>
      <c r="T721" s="544"/>
      <c r="U721" s="547"/>
      <c r="V721" s="548"/>
      <c r="W721" s="549"/>
      <c r="X721" s="548"/>
      <c r="Y721" s="548"/>
      <c r="Z721" s="548"/>
      <c r="AA721" s="549"/>
      <c r="AB721" s="544"/>
      <c r="AC721" s="547"/>
      <c r="AD721" s="548"/>
      <c r="AE721" s="552"/>
      <c r="AF721" s="28" t="s">
        <v>0</v>
      </c>
    </row>
    <row r="722" spans="1:32" ht="15.75" customHeight="1" x14ac:dyDescent="0.4">
      <c r="A722" s="555"/>
      <c r="B722" s="556"/>
      <c r="C722" s="774"/>
      <c r="D722" s="557"/>
      <c r="E722" s="558"/>
      <c r="F722" s="558"/>
      <c r="G722" s="559"/>
      <c r="H722" s="557"/>
      <c r="I722" s="560"/>
      <c r="J722" s="560"/>
      <c r="K722" s="561"/>
      <c r="L722" s="557"/>
      <c r="M722" s="560"/>
      <c r="N722" s="560"/>
      <c r="O722" s="561"/>
      <c r="P722" s="562"/>
      <c r="Q722" s="563"/>
      <c r="R722" s="564"/>
      <c r="S722" s="561"/>
      <c r="T722" s="557"/>
      <c r="U722" s="560"/>
      <c r="V722" s="560"/>
      <c r="W722" s="561"/>
      <c r="X722" s="557"/>
      <c r="Y722" s="564"/>
      <c r="Z722" s="564"/>
      <c r="AA722" s="561"/>
      <c r="AB722" s="557"/>
      <c r="AC722" s="560"/>
      <c r="AD722" s="560"/>
      <c r="AE722" s="565"/>
      <c r="AF722" s="28" t="s">
        <v>0</v>
      </c>
    </row>
    <row r="723" spans="1:32" ht="15.75" customHeight="1" x14ac:dyDescent="0.4">
      <c r="A723" s="555"/>
      <c r="B723" s="556"/>
      <c r="C723" s="778" t="s">
        <v>1</v>
      </c>
      <c r="D723" s="566"/>
      <c r="E723" s="567"/>
      <c r="F723" s="567"/>
      <c r="G723" s="568"/>
      <c r="H723" s="566"/>
      <c r="I723" s="569"/>
      <c r="J723" s="570"/>
      <c r="K723" s="571"/>
      <c r="L723" s="566"/>
      <c r="M723" s="570"/>
      <c r="N723" s="570"/>
      <c r="O723" s="571"/>
      <c r="P723" s="544"/>
      <c r="Q723" s="547"/>
      <c r="R723" s="548"/>
      <c r="S723" s="549"/>
      <c r="T723" s="566"/>
      <c r="U723" s="570"/>
      <c r="V723" s="548"/>
      <c r="W723" s="571"/>
      <c r="X723" s="566"/>
      <c r="Y723" s="570"/>
      <c r="Z723" s="570"/>
      <c r="AA723" s="571"/>
      <c r="AB723" s="566"/>
      <c r="AC723" s="569"/>
      <c r="AD723" s="570"/>
      <c r="AE723" s="572"/>
      <c r="AF723" s="28" t="s">
        <v>1</v>
      </c>
    </row>
    <row r="724" spans="1:32" ht="15.75" customHeight="1" x14ac:dyDescent="0.4">
      <c r="A724" s="555"/>
      <c r="B724" s="556"/>
      <c r="C724" s="778"/>
      <c r="D724" s="573"/>
      <c r="E724" s="574"/>
      <c r="F724" s="575"/>
      <c r="G724" s="576"/>
      <c r="H724" s="573"/>
      <c r="I724" s="575"/>
      <c r="J724" s="575"/>
      <c r="K724" s="576"/>
      <c r="L724" s="573"/>
      <c r="M724" s="575"/>
      <c r="N724" s="575"/>
      <c r="O724" s="576"/>
      <c r="P724" s="573"/>
      <c r="Q724" s="574"/>
      <c r="R724" s="575"/>
      <c r="S724" s="576"/>
      <c r="T724" s="573"/>
      <c r="U724" s="575"/>
      <c r="V724" s="575"/>
      <c r="W724" s="576"/>
      <c r="X724" s="573"/>
      <c r="Y724" s="577"/>
      <c r="Z724" s="577"/>
      <c r="AA724" s="578"/>
      <c r="AB724" s="573"/>
      <c r="AC724" s="574"/>
      <c r="AD724" s="575"/>
      <c r="AE724" s="579"/>
      <c r="AF724" s="28" t="s">
        <v>542</v>
      </c>
    </row>
    <row r="725" spans="1:32" ht="15.75" customHeight="1" x14ac:dyDescent="0.4">
      <c r="A725" s="542">
        <v>2</v>
      </c>
      <c r="B725" s="543" t="s">
        <v>1240</v>
      </c>
      <c r="C725" s="773" t="s">
        <v>0</v>
      </c>
      <c r="D725" s="544"/>
      <c r="E725" s="545"/>
      <c r="F725" s="545"/>
      <c r="G725" s="546"/>
      <c r="H725" s="544"/>
      <c r="I725" s="547"/>
      <c r="J725" s="548"/>
      <c r="K725" s="549"/>
      <c r="L725" s="544"/>
      <c r="M725" s="547"/>
      <c r="N725" s="548"/>
      <c r="O725" s="549"/>
      <c r="P725" s="544"/>
      <c r="Q725" s="547"/>
      <c r="R725" s="548"/>
      <c r="S725" s="549"/>
      <c r="T725" s="544"/>
      <c r="U725" s="548"/>
      <c r="V725" s="548"/>
      <c r="W725" s="549"/>
      <c r="X725" s="548"/>
      <c r="Y725" s="548"/>
      <c r="Z725" s="548"/>
      <c r="AA725" s="549"/>
      <c r="AB725" s="544"/>
      <c r="AC725" s="547"/>
      <c r="AD725" s="548"/>
      <c r="AE725" s="552"/>
      <c r="AF725" s="28" t="s">
        <v>0</v>
      </c>
    </row>
    <row r="726" spans="1:32" ht="15.75" customHeight="1" x14ac:dyDescent="0.4">
      <c r="A726" s="555"/>
      <c r="B726" s="556"/>
      <c r="C726" s="774"/>
      <c r="D726" s="557"/>
      <c r="E726" s="558"/>
      <c r="F726" s="558"/>
      <c r="G726" s="559"/>
      <c r="H726" s="557"/>
      <c r="I726" s="560"/>
      <c r="J726" s="560"/>
      <c r="K726" s="561"/>
      <c r="L726" s="557"/>
      <c r="M726" s="560"/>
      <c r="N726" s="560"/>
      <c r="O726" s="561"/>
      <c r="P726" s="562"/>
      <c r="Q726" s="563"/>
      <c r="R726" s="580"/>
      <c r="S726" s="561"/>
      <c r="T726" s="573"/>
      <c r="U726" s="575"/>
      <c r="V726" s="581"/>
      <c r="W726" s="576"/>
      <c r="X726" s="573"/>
      <c r="Y726" s="574"/>
      <c r="Z726" s="574"/>
      <c r="AA726" s="576"/>
      <c r="AB726" s="573"/>
      <c r="AC726" s="575"/>
      <c r="AD726" s="575"/>
      <c r="AE726" s="579"/>
      <c r="AF726" s="28" t="s">
        <v>0</v>
      </c>
    </row>
    <row r="727" spans="1:32" ht="15.75" customHeight="1" x14ac:dyDescent="0.4">
      <c r="A727" s="555"/>
      <c r="B727" s="556"/>
      <c r="C727" s="778" t="s">
        <v>1</v>
      </c>
      <c r="D727" s="566"/>
      <c r="E727" s="567"/>
      <c r="F727" s="567"/>
      <c r="G727" s="568"/>
      <c r="H727" s="566"/>
      <c r="I727" s="569"/>
      <c r="J727" s="570"/>
      <c r="K727" s="571"/>
      <c r="L727" s="566"/>
      <c r="M727" s="570"/>
      <c r="N727" s="570"/>
      <c r="O727" s="571"/>
      <c r="P727" s="544"/>
      <c r="Q727" s="547"/>
      <c r="R727" s="548"/>
      <c r="S727" s="549"/>
      <c r="T727" s="566"/>
      <c r="U727" s="570"/>
      <c r="V727" s="570"/>
      <c r="W727" s="571"/>
      <c r="X727" s="566"/>
      <c r="Y727" s="570"/>
      <c r="Z727" s="570"/>
      <c r="AA727" s="571"/>
      <c r="AB727" s="566"/>
      <c r="AC727" s="569"/>
      <c r="AD727" s="570"/>
      <c r="AE727" s="572"/>
      <c r="AF727" s="28" t="s">
        <v>1</v>
      </c>
    </row>
    <row r="728" spans="1:32" ht="15.75" customHeight="1" x14ac:dyDescent="0.4">
      <c r="A728" s="555"/>
      <c r="B728" s="556"/>
      <c r="C728" s="778"/>
      <c r="D728" s="573"/>
      <c r="E728" s="574"/>
      <c r="F728" s="575"/>
      <c r="G728" s="576"/>
      <c r="H728" s="573"/>
      <c r="I728" s="575"/>
      <c r="J728" s="575"/>
      <c r="K728" s="576"/>
      <c r="L728" s="573"/>
      <c r="M728" s="575"/>
      <c r="N728" s="575"/>
      <c r="O728" s="576"/>
      <c r="P728" s="573"/>
      <c r="Q728" s="574"/>
      <c r="R728" s="575"/>
      <c r="S728" s="576"/>
      <c r="T728" s="573"/>
      <c r="U728" s="575"/>
      <c r="V728" s="575"/>
      <c r="W728" s="576"/>
      <c r="X728" s="573"/>
      <c r="Y728" s="577"/>
      <c r="Z728" s="577"/>
      <c r="AA728" s="578"/>
      <c r="AB728" s="573"/>
      <c r="AC728" s="574"/>
      <c r="AD728" s="575"/>
      <c r="AE728" s="579"/>
      <c r="AF728" s="28" t="s">
        <v>542</v>
      </c>
    </row>
    <row r="729" spans="1:32" ht="15.75" customHeight="1" x14ac:dyDescent="0.4">
      <c r="A729" s="542">
        <v>3</v>
      </c>
      <c r="B729" s="543" t="s">
        <v>1241</v>
      </c>
      <c r="C729" s="773" t="s">
        <v>0</v>
      </c>
      <c r="D729" s="544"/>
      <c r="E729" s="545"/>
      <c r="F729" s="545"/>
      <c r="G729" s="546"/>
      <c r="H729" s="544"/>
      <c r="I729" s="547"/>
      <c r="J729" s="548"/>
      <c r="K729" s="549"/>
      <c r="L729" s="548"/>
      <c r="M729" s="548"/>
      <c r="N729" s="548"/>
      <c r="O729" s="549"/>
      <c r="P729" s="544"/>
      <c r="Q729" s="547"/>
      <c r="R729" s="548"/>
      <c r="S729" s="549"/>
      <c r="T729" s="544"/>
      <c r="U729" s="548"/>
      <c r="V729" s="548"/>
      <c r="W729" s="549"/>
      <c r="X729" s="544"/>
      <c r="Y729" s="548"/>
      <c r="Z729" s="548"/>
      <c r="AA729" s="549"/>
      <c r="AB729" s="544"/>
      <c r="AC729" s="547"/>
      <c r="AD729" s="548"/>
      <c r="AE729" s="552"/>
      <c r="AF729" s="28" t="s">
        <v>0</v>
      </c>
    </row>
    <row r="730" spans="1:32" ht="15.75" customHeight="1" x14ac:dyDescent="0.4">
      <c r="A730" s="555"/>
      <c r="B730" s="556"/>
      <c r="C730" s="774"/>
      <c r="D730" s="557"/>
      <c r="E730" s="558"/>
      <c r="F730" s="558"/>
      <c r="G730" s="559"/>
      <c r="H730" s="557"/>
      <c r="I730" s="560"/>
      <c r="J730" s="560"/>
      <c r="K730" s="561"/>
      <c r="L730" s="557"/>
      <c r="M730" s="560"/>
      <c r="N730" s="560"/>
      <c r="O730" s="561"/>
      <c r="P730" s="557"/>
      <c r="Q730" s="564"/>
      <c r="R730" s="564"/>
      <c r="S730" s="561"/>
      <c r="T730" s="557"/>
      <c r="U730" s="564"/>
      <c r="V730" s="560"/>
      <c r="W730" s="561"/>
      <c r="X730" s="557"/>
      <c r="Y730" s="564"/>
      <c r="Z730" s="564"/>
      <c r="AA730" s="561"/>
      <c r="AB730" s="557"/>
      <c r="AC730" s="560"/>
      <c r="AD730" s="560"/>
      <c r="AE730" s="565"/>
      <c r="AF730" s="28" t="s">
        <v>0</v>
      </c>
    </row>
    <row r="731" spans="1:32" ht="15.75" customHeight="1" x14ac:dyDescent="0.4">
      <c r="A731" s="555"/>
      <c r="B731" s="556"/>
      <c r="C731" s="778" t="s">
        <v>1</v>
      </c>
      <c r="D731" s="566"/>
      <c r="E731" s="567"/>
      <c r="F731" s="567"/>
      <c r="G731" s="568"/>
      <c r="H731" s="566"/>
      <c r="I731" s="569"/>
      <c r="J731" s="570"/>
      <c r="K731" s="571"/>
      <c r="L731" s="566"/>
      <c r="M731" s="570"/>
      <c r="N731" s="570"/>
      <c r="O731" s="571"/>
      <c r="P731" s="582"/>
      <c r="Q731" s="583"/>
      <c r="R731" s="548"/>
      <c r="S731" s="571"/>
      <c r="T731" s="566"/>
      <c r="U731" s="570"/>
      <c r="V731" s="548"/>
      <c r="W731" s="571"/>
      <c r="X731" s="566"/>
      <c r="Y731" s="570"/>
      <c r="Z731" s="570"/>
      <c r="AA731" s="571"/>
      <c r="AB731" s="566"/>
      <c r="AC731" s="569"/>
      <c r="AD731" s="570"/>
      <c r="AE731" s="572"/>
      <c r="AF731" s="28" t="s">
        <v>1</v>
      </c>
    </row>
    <row r="732" spans="1:32" ht="15.75" customHeight="1" x14ac:dyDescent="0.4">
      <c r="A732" s="555"/>
      <c r="B732" s="556"/>
      <c r="C732" s="778"/>
      <c r="D732" s="566"/>
      <c r="E732" s="567"/>
      <c r="F732" s="567"/>
      <c r="G732" s="568"/>
      <c r="H732" s="566"/>
      <c r="I732" s="570"/>
      <c r="J732" s="570"/>
      <c r="K732" s="571"/>
      <c r="L732" s="566"/>
      <c r="M732" s="570"/>
      <c r="N732" s="570"/>
      <c r="O732" s="571"/>
      <c r="P732" s="582"/>
      <c r="Q732" s="583"/>
      <c r="R732" s="584"/>
      <c r="S732" s="571"/>
      <c r="T732" s="566"/>
      <c r="U732" s="569"/>
      <c r="V732" s="569"/>
      <c r="W732" s="571"/>
      <c r="X732" s="566"/>
      <c r="Y732" s="585"/>
      <c r="Z732" s="585"/>
      <c r="AA732" s="586"/>
      <c r="AB732" s="566"/>
      <c r="AC732" s="569"/>
      <c r="AD732" s="570"/>
      <c r="AE732" s="572"/>
      <c r="AF732" s="28" t="s">
        <v>542</v>
      </c>
    </row>
    <row r="733" spans="1:32" ht="15.75" customHeight="1" x14ac:dyDescent="0.4">
      <c r="A733" s="542">
        <v>4</v>
      </c>
      <c r="B733" s="543" t="s">
        <v>1242</v>
      </c>
      <c r="C733" s="773" t="s">
        <v>0</v>
      </c>
      <c r="D733" s="544"/>
      <c r="E733" s="545"/>
      <c r="F733" s="545"/>
      <c r="G733" s="546"/>
      <c r="H733" s="544"/>
      <c r="I733" s="547"/>
      <c r="J733" s="548"/>
      <c r="K733" s="549"/>
      <c r="L733" s="544"/>
      <c r="M733" s="548"/>
      <c r="N733" s="548"/>
      <c r="O733" s="549"/>
      <c r="P733" s="550"/>
      <c r="Q733" s="551"/>
      <c r="R733" s="548"/>
      <c r="S733" s="587"/>
      <c r="T733" s="544"/>
      <c r="U733" s="548"/>
      <c r="V733" s="548"/>
      <c r="W733" s="587"/>
      <c r="X733" s="548"/>
      <c r="Y733" s="548"/>
      <c r="Z733" s="548"/>
      <c r="AA733" s="549"/>
      <c r="AB733" s="544"/>
      <c r="AC733" s="547"/>
      <c r="AD733" s="548"/>
      <c r="AE733" s="552"/>
      <c r="AF733" s="28" t="s">
        <v>0</v>
      </c>
    </row>
    <row r="734" spans="1:32" ht="15.75" customHeight="1" x14ac:dyDescent="0.4">
      <c r="A734" s="555"/>
      <c r="B734" s="556"/>
      <c r="C734" s="774"/>
      <c r="D734" s="557"/>
      <c r="E734" s="558"/>
      <c r="F734" s="558"/>
      <c r="G734" s="559"/>
      <c r="H734" s="557"/>
      <c r="I734" s="560"/>
      <c r="J734" s="560"/>
      <c r="K734" s="561"/>
      <c r="L734" s="557"/>
      <c r="M734" s="560"/>
      <c r="N734" s="560"/>
      <c r="O734" s="561"/>
      <c r="P734" s="562"/>
      <c r="Q734" s="563"/>
      <c r="R734" s="564"/>
      <c r="S734" s="561"/>
      <c r="T734" s="557"/>
      <c r="U734" s="560"/>
      <c r="V734" s="560"/>
      <c r="W734" s="588"/>
      <c r="X734" s="557"/>
      <c r="Y734" s="564"/>
      <c r="Z734" s="564"/>
      <c r="AA734" s="561"/>
      <c r="AB734" s="557"/>
      <c r="AC734" s="560"/>
      <c r="AD734" s="560"/>
      <c r="AE734" s="565"/>
      <c r="AF734" s="28" t="s">
        <v>0</v>
      </c>
    </row>
    <row r="735" spans="1:32" ht="15.75" customHeight="1" x14ac:dyDescent="0.4">
      <c r="A735" s="555"/>
      <c r="B735" s="556"/>
      <c r="C735" s="778" t="s">
        <v>1</v>
      </c>
      <c r="D735" s="566"/>
      <c r="E735" s="567"/>
      <c r="F735" s="567"/>
      <c r="G735" s="568"/>
      <c r="H735" s="566"/>
      <c r="I735" s="569"/>
      <c r="J735" s="570"/>
      <c r="K735" s="571"/>
      <c r="L735" s="566"/>
      <c r="M735" s="570"/>
      <c r="N735" s="570"/>
      <c r="O735" s="571"/>
      <c r="P735" s="566"/>
      <c r="Q735" s="569"/>
      <c r="R735" s="548"/>
      <c r="S735" s="571"/>
      <c r="T735" s="566"/>
      <c r="U735" s="570"/>
      <c r="V735" s="548"/>
      <c r="W735" s="571"/>
      <c r="X735" s="566"/>
      <c r="Y735" s="570"/>
      <c r="Z735" s="570"/>
      <c r="AA735" s="571"/>
      <c r="AB735" s="566"/>
      <c r="AC735" s="569"/>
      <c r="AD735" s="570"/>
      <c r="AE735" s="572"/>
      <c r="AF735" s="28" t="s">
        <v>1</v>
      </c>
    </row>
    <row r="736" spans="1:32" ht="15.75" customHeight="1" x14ac:dyDescent="0.4">
      <c r="A736" s="555"/>
      <c r="B736" s="556"/>
      <c r="C736" s="778"/>
      <c r="D736" s="573"/>
      <c r="E736" s="574"/>
      <c r="F736" s="575"/>
      <c r="G736" s="576"/>
      <c r="H736" s="573"/>
      <c r="I736" s="575"/>
      <c r="J736" s="575"/>
      <c r="K736" s="576"/>
      <c r="L736" s="573"/>
      <c r="M736" s="575"/>
      <c r="N736" s="575"/>
      <c r="O736" s="576"/>
      <c r="P736" s="573"/>
      <c r="Q736" s="574"/>
      <c r="R736" s="575"/>
      <c r="S736" s="576"/>
      <c r="T736" s="573"/>
      <c r="U736" s="575"/>
      <c r="V736" s="575"/>
      <c r="W736" s="576"/>
      <c r="X736" s="573"/>
      <c r="Y736" s="577"/>
      <c r="Z736" s="577"/>
      <c r="AA736" s="578"/>
      <c r="AB736" s="573"/>
      <c r="AC736" s="574"/>
      <c r="AD736" s="575"/>
      <c r="AE736" s="579"/>
      <c r="AF736" s="28" t="s">
        <v>542</v>
      </c>
    </row>
    <row r="737" spans="1:32" ht="15.75" customHeight="1" x14ac:dyDescent="0.4">
      <c r="A737" s="542">
        <v>5</v>
      </c>
      <c r="B737" s="543" t="s">
        <v>2306</v>
      </c>
      <c r="C737" s="773" t="s">
        <v>0</v>
      </c>
      <c r="D737" s="544"/>
      <c r="E737" s="545"/>
      <c r="F737" s="545"/>
      <c r="G737" s="546"/>
      <c r="H737" s="544"/>
      <c r="I737" s="547"/>
      <c r="J737" s="548"/>
      <c r="K737" s="589"/>
      <c r="L737" s="544"/>
      <c r="M737" s="548"/>
      <c r="N737" s="548"/>
      <c r="O737" s="589"/>
      <c r="P737" s="550"/>
      <c r="Q737" s="551"/>
      <c r="R737" s="548"/>
      <c r="S737" s="590"/>
      <c r="T737" s="544"/>
      <c r="U737" s="548"/>
      <c r="V737" s="548"/>
      <c r="W737" s="549"/>
      <c r="X737" s="548"/>
      <c r="Y737" s="548"/>
      <c r="Z737" s="548"/>
      <c r="AA737" s="549"/>
      <c r="AB737" s="544"/>
      <c r="AC737" s="547"/>
      <c r="AD737" s="548"/>
      <c r="AE737" s="552"/>
      <c r="AF737" s="28" t="s">
        <v>0</v>
      </c>
    </row>
    <row r="738" spans="1:32" ht="15.75" customHeight="1" x14ac:dyDescent="0.4">
      <c r="A738" s="555"/>
      <c r="B738" s="556"/>
      <c r="C738" s="774"/>
      <c r="D738" s="557"/>
      <c r="E738" s="558"/>
      <c r="F738" s="558"/>
      <c r="G738" s="559"/>
      <c r="H738" s="557"/>
      <c r="I738" s="560"/>
      <c r="J738" s="560"/>
      <c r="K738" s="561"/>
      <c r="L738" s="557"/>
      <c r="M738" s="560"/>
      <c r="N738" s="560"/>
      <c r="O738" s="591"/>
      <c r="P738" s="562"/>
      <c r="Q738" s="563"/>
      <c r="R738" s="580"/>
      <c r="S738" s="561"/>
      <c r="T738" s="557"/>
      <c r="U738" s="560"/>
      <c r="V738" s="560"/>
      <c r="W738" s="561"/>
      <c r="X738" s="557"/>
      <c r="Y738" s="564"/>
      <c r="Z738" s="564"/>
      <c r="AA738" s="561"/>
      <c r="AB738" s="557"/>
      <c r="AC738" s="560"/>
      <c r="AD738" s="560"/>
      <c r="AE738" s="565"/>
      <c r="AF738" s="28" t="s">
        <v>0</v>
      </c>
    </row>
    <row r="739" spans="1:32" ht="15.75" customHeight="1" x14ac:dyDescent="0.4">
      <c r="A739" s="555"/>
      <c r="B739" s="556"/>
      <c r="C739" s="778" t="s">
        <v>1</v>
      </c>
      <c r="D739" s="566"/>
      <c r="E739" s="567"/>
      <c r="F739" s="567"/>
      <c r="G739" s="568"/>
      <c r="H739" s="566"/>
      <c r="I739" s="569"/>
      <c r="J739" s="570"/>
      <c r="K739" s="571"/>
      <c r="L739" s="566"/>
      <c r="M739" s="570"/>
      <c r="N739" s="570"/>
      <c r="O739" s="571"/>
      <c r="P739" s="566"/>
      <c r="Q739" s="569"/>
      <c r="R739" s="548"/>
      <c r="S739" s="571"/>
      <c r="T739" s="566"/>
      <c r="U739" s="570"/>
      <c r="V739" s="548"/>
      <c r="W739" s="571"/>
      <c r="X739" s="566"/>
      <c r="Y739" s="570"/>
      <c r="Z739" s="570"/>
      <c r="AA739" s="571"/>
      <c r="AB739" s="566"/>
      <c r="AC739" s="569"/>
      <c r="AD739" s="570"/>
      <c r="AE739" s="572"/>
      <c r="AF739" s="28" t="s">
        <v>1</v>
      </c>
    </row>
    <row r="740" spans="1:32" ht="15.75" customHeight="1" x14ac:dyDescent="0.4">
      <c r="A740" s="555"/>
      <c r="B740" s="556"/>
      <c r="C740" s="778"/>
      <c r="D740" s="573"/>
      <c r="E740" s="574"/>
      <c r="F740" s="575"/>
      <c r="G740" s="576"/>
      <c r="H740" s="573"/>
      <c r="I740" s="575"/>
      <c r="J740" s="575"/>
      <c r="K740" s="576"/>
      <c r="L740" s="573"/>
      <c r="M740" s="575"/>
      <c r="N740" s="575"/>
      <c r="O740" s="576"/>
      <c r="P740" s="573"/>
      <c r="Q740" s="574"/>
      <c r="R740" s="575"/>
      <c r="S740" s="576"/>
      <c r="T740" s="573"/>
      <c r="U740" s="575"/>
      <c r="V740" s="575"/>
      <c r="W740" s="576"/>
      <c r="X740" s="573"/>
      <c r="Y740" s="577"/>
      <c r="Z740" s="577"/>
      <c r="AA740" s="578"/>
      <c r="AB740" s="573"/>
      <c r="AC740" s="574"/>
      <c r="AD740" s="575"/>
      <c r="AE740" s="579"/>
      <c r="AF740" s="28" t="s">
        <v>542</v>
      </c>
    </row>
    <row r="741" spans="1:32" ht="15.75" customHeight="1" x14ac:dyDescent="0.4">
      <c r="A741" s="542">
        <v>6</v>
      </c>
      <c r="B741" s="543" t="s">
        <v>1246</v>
      </c>
      <c r="C741" s="773" t="s">
        <v>0</v>
      </c>
      <c r="D741" s="544"/>
      <c r="E741" s="545"/>
      <c r="F741" s="545"/>
      <c r="G741" s="546"/>
      <c r="H741" s="544"/>
      <c r="I741" s="547"/>
      <c r="J741" s="548"/>
      <c r="K741" s="549"/>
      <c r="L741" s="548"/>
      <c r="M741" s="548"/>
      <c r="N741" s="548"/>
      <c r="O741" s="589"/>
      <c r="P741" s="544"/>
      <c r="Q741" s="547"/>
      <c r="R741" s="548"/>
      <c r="S741" s="587"/>
      <c r="T741" s="544"/>
      <c r="U741" s="548"/>
      <c r="V741" s="548"/>
      <c r="W741" s="589"/>
      <c r="X741" s="544"/>
      <c r="Y741" s="548"/>
      <c r="Z741" s="548"/>
      <c r="AA741" s="549"/>
      <c r="AB741" s="544"/>
      <c r="AC741" s="547"/>
      <c r="AD741" s="548"/>
      <c r="AE741" s="552"/>
      <c r="AF741" s="28" t="s">
        <v>0</v>
      </c>
    </row>
    <row r="742" spans="1:32" ht="15.75" customHeight="1" x14ac:dyDescent="0.4">
      <c r="A742" s="555"/>
      <c r="B742" s="556"/>
      <c r="C742" s="774"/>
      <c r="D742" s="557"/>
      <c r="E742" s="558"/>
      <c r="F742" s="558"/>
      <c r="G742" s="559"/>
      <c r="H742" s="557"/>
      <c r="I742" s="560"/>
      <c r="J742" s="560"/>
      <c r="K742" s="561"/>
      <c r="L742" s="557"/>
      <c r="M742" s="560"/>
      <c r="N742" s="560"/>
      <c r="O742" s="561"/>
      <c r="P742" s="557"/>
      <c r="Q742" s="564"/>
      <c r="R742" s="564"/>
      <c r="S742" s="561"/>
      <c r="T742" s="557"/>
      <c r="U742" s="564"/>
      <c r="V742" s="560"/>
      <c r="W742" s="561"/>
      <c r="X742" s="557"/>
      <c r="Y742" s="564"/>
      <c r="Z742" s="564"/>
      <c r="AA742" s="561"/>
      <c r="AB742" s="557"/>
      <c r="AC742" s="560"/>
      <c r="AD742" s="560"/>
      <c r="AE742" s="565"/>
      <c r="AF742" s="28" t="s">
        <v>0</v>
      </c>
    </row>
    <row r="743" spans="1:32" ht="15.75" customHeight="1" x14ac:dyDescent="0.4">
      <c r="A743" s="555"/>
      <c r="B743" s="556"/>
      <c r="C743" s="778" t="s">
        <v>1</v>
      </c>
      <c r="D743" s="566"/>
      <c r="E743" s="567"/>
      <c r="F743" s="567"/>
      <c r="G743" s="568"/>
      <c r="H743" s="566"/>
      <c r="I743" s="569"/>
      <c r="J743" s="570"/>
      <c r="K743" s="571"/>
      <c r="L743" s="566"/>
      <c r="M743" s="570"/>
      <c r="N743" s="570"/>
      <c r="O743" s="571"/>
      <c r="P743" s="582"/>
      <c r="Q743" s="583"/>
      <c r="R743" s="548"/>
      <c r="S743" s="571"/>
      <c r="T743" s="566"/>
      <c r="U743" s="570"/>
      <c r="V743" s="548"/>
      <c r="W743" s="571"/>
      <c r="X743" s="566"/>
      <c r="Y743" s="570"/>
      <c r="Z743" s="570"/>
      <c r="AA743" s="571"/>
      <c r="AB743" s="566"/>
      <c r="AC743" s="569"/>
      <c r="AD743" s="570"/>
      <c r="AE743" s="572"/>
      <c r="AF743" s="28" t="s">
        <v>1</v>
      </c>
    </row>
    <row r="744" spans="1:32" ht="15.75" customHeight="1" x14ac:dyDescent="0.4">
      <c r="A744" s="555"/>
      <c r="B744" s="556"/>
      <c r="C744" s="778"/>
      <c r="D744" s="566"/>
      <c r="E744" s="567"/>
      <c r="F744" s="567"/>
      <c r="G744" s="568"/>
      <c r="H744" s="566"/>
      <c r="I744" s="570"/>
      <c r="J744" s="570"/>
      <c r="K744" s="571"/>
      <c r="L744" s="566"/>
      <c r="M744" s="570"/>
      <c r="N744" s="570"/>
      <c r="O744" s="571"/>
      <c r="P744" s="582"/>
      <c r="Q744" s="583"/>
      <c r="R744" s="584"/>
      <c r="S744" s="571"/>
      <c r="T744" s="566"/>
      <c r="U744" s="569"/>
      <c r="V744" s="569"/>
      <c r="W744" s="571"/>
      <c r="X744" s="566"/>
      <c r="Y744" s="585"/>
      <c r="Z744" s="585"/>
      <c r="AA744" s="586"/>
      <c r="AB744" s="566"/>
      <c r="AC744" s="569"/>
      <c r="AD744" s="570"/>
      <c r="AE744" s="572"/>
      <c r="AF744" s="28" t="s">
        <v>542</v>
      </c>
    </row>
    <row r="745" spans="1:32" ht="15.75" customHeight="1" x14ac:dyDescent="0.4">
      <c r="A745" s="542">
        <v>7</v>
      </c>
      <c r="B745" s="543" t="s">
        <v>1243</v>
      </c>
      <c r="C745" s="773" t="s">
        <v>0</v>
      </c>
      <c r="D745" s="544"/>
      <c r="E745" s="545"/>
      <c r="F745" s="545"/>
      <c r="G745" s="546"/>
      <c r="H745" s="544"/>
      <c r="I745" s="547"/>
      <c r="J745" s="548"/>
      <c r="K745" s="549"/>
      <c r="L745" s="544"/>
      <c r="M745" s="548"/>
      <c r="N745" s="548"/>
      <c r="O745" s="549"/>
      <c r="P745" s="544"/>
      <c r="Q745" s="547"/>
      <c r="R745" s="548"/>
      <c r="S745" s="549"/>
      <c r="T745" s="544"/>
      <c r="U745" s="548"/>
      <c r="V745" s="548"/>
      <c r="W745" s="549"/>
      <c r="X745" s="548"/>
      <c r="Y745" s="548"/>
      <c r="Z745" s="548"/>
      <c r="AA745" s="549"/>
      <c r="AB745" s="544"/>
      <c r="AC745" s="547"/>
      <c r="AD745" s="548"/>
      <c r="AE745" s="552"/>
      <c r="AF745" s="28" t="s">
        <v>0</v>
      </c>
    </row>
    <row r="746" spans="1:32" ht="15.75" customHeight="1" x14ac:dyDescent="0.4">
      <c r="A746" s="555"/>
      <c r="B746" s="556"/>
      <c r="C746" s="774"/>
      <c r="D746" s="557"/>
      <c r="E746" s="558"/>
      <c r="F746" s="558"/>
      <c r="G746" s="559"/>
      <c r="H746" s="557"/>
      <c r="I746" s="560"/>
      <c r="J746" s="560"/>
      <c r="K746" s="561"/>
      <c r="L746" s="557"/>
      <c r="M746" s="560"/>
      <c r="N746" s="560"/>
      <c r="O746" s="561"/>
      <c r="P746" s="562"/>
      <c r="Q746" s="563"/>
      <c r="R746" s="564"/>
      <c r="S746" s="561"/>
      <c r="T746" s="557"/>
      <c r="U746" s="560"/>
      <c r="V746" s="560"/>
      <c r="W746" s="561"/>
      <c r="X746" s="557"/>
      <c r="Y746" s="564"/>
      <c r="Z746" s="564"/>
      <c r="AA746" s="561"/>
      <c r="AB746" s="557"/>
      <c r="AC746" s="560"/>
      <c r="AD746" s="560"/>
      <c r="AE746" s="565"/>
      <c r="AF746" s="28" t="s">
        <v>0</v>
      </c>
    </row>
    <row r="747" spans="1:32" ht="15.75" customHeight="1" x14ac:dyDescent="0.4">
      <c r="A747" s="555"/>
      <c r="B747" s="556"/>
      <c r="C747" s="778" t="s">
        <v>1</v>
      </c>
      <c r="D747" s="566"/>
      <c r="E747" s="567"/>
      <c r="F747" s="567"/>
      <c r="G747" s="568"/>
      <c r="H747" s="566"/>
      <c r="I747" s="569"/>
      <c r="J747" s="570"/>
      <c r="K747" s="571"/>
      <c r="L747" s="566"/>
      <c r="M747" s="570"/>
      <c r="N747" s="570"/>
      <c r="O747" s="571"/>
      <c r="P747" s="544"/>
      <c r="Q747" s="547"/>
      <c r="R747" s="548"/>
      <c r="S747" s="549"/>
      <c r="T747" s="566"/>
      <c r="U747" s="570"/>
      <c r="V747" s="548"/>
      <c r="W747" s="571"/>
      <c r="X747" s="566"/>
      <c r="Y747" s="570"/>
      <c r="Z747" s="570"/>
      <c r="AA747" s="571"/>
      <c r="AB747" s="566"/>
      <c r="AC747" s="569"/>
      <c r="AD747" s="570"/>
      <c r="AE747" s="572"/>
      <c r="AF747" s="28" t="s">
        <v>1</v>
      </c>
    </row>
    <row r="748" spans="1:32" ht="15.75" customHeight="1" x14ac:dyDescent="0.4">
      <c r="A748" s="555"/>
      <c r="B748" s="556"/>
      <c r="C748" s="778"/>
      <c r="D748" s="573"/>
      <c r="E748" s="574"/>
      <c r="F748" s="575"/>
      <c r="G748" s="576"/>
      <c r="H748" s="573"/>
      <c r="I748" s="575"/>
      <c r="J748" s="575"/>
      <c r="K748" s="576"/>
      <c r="L748" s="573"/>
      <c r="M748" s="575"/>
      <c r="N748" s="575"/>
      <c r="O748" s="576"/>
      <c r="P748" s="573"/>
      <c r="Q748" s="574"/>
      <c r="R748" s="575"/>
      <c r="S748" s="576"/>
      <c r="T748" s="573"/>
      <c r="U748" s="575"/>
      <c r="V748" s="575"/>
      <c r="W748" s="576"/>
      <c r="X748" s="573"/>
      <c r="Y748" s="577"/>
      <c r="Z748" s="577"/>
      <c r="AA748" s="578"/>
      <c r="AB748" s="573"/>
      <c r="AC748" s="574"/>
      <c r="AD748" s="575"/>
      <c r="AE748" s="579"/>
      <c r="AF748" s="28" t="s">
        <v>542</v>
      </c>
    </row>
    <row r="749" spans="1:32" ht="15.75" customHeight="1" x14ac:dyDescent="0.4">
      <c r="A749" s="542">
        <v>8</v>
      </c>
      <c r="B749" s="543" t="s">
        <v>2307</v>
      </c>
      <c r="C749" s="773" t="s">
        <v>0</v>
      </c>
      <c r="D749" s="544"/>
      <c r="E749" s="545"/>
      <c r="F749" s="545"/>
      <c r="G749" s="546"/>
      <c r="H749" s="544"/>
      <c r="I749" s="547"/>
      <c r="J749" s="548"/>
      <c r="K749" s="549"/>
      <c r="L749" s="544"/>
      <c r="M749" s="548"/>
      <c r="N749" s="548"/>
      <c r="O749" s="549"/>
      <c r="P749" s="550"/>
      <c r="Q749" s="551"/>
      <c r="R749" s="548"/>
      <c r="S749" s="549"/>
      <c r="T749" s="544"/>
      <c r="U749" s="548"/>
      <c r="V749" s="548"/>
      <c r="W749" s="549"/>
      <c r="X749" s="548"/>
      <c r="Y749" s="548"/>
      <c r="Z749" s="548"/>
      <c r="AA749" s="549"/>
      <c r="AB749" s="544"/>
      <c r="AC749" s="547"/>
      <c r="AD749" s="548"/>
      <c r="AE749" s="552"/>
      <c r="AF749" s="28" t="s">
        <v>0</v>
      </c>
    </row>
    <row r="750" spans="1:32" ht="15.75" customHeight="1" x14ac:dyDescent="0.4">
      <c r="A750" s="555"/>
      <c r="B750" s="556"/>
      <c r="C750" s="774"/>
      <c r="D750" s="557"/>
      <c r="E750" s="558"/>
      <c r="F750" s="558"/>
      <c r="G750" s="559"/>
      <c r="H750" s="557"/>
      <c r="I750" s="560"/>
      <c r="J750" s="560"/>
      <c r="K750" s="561"/>
      <c r="L750" s="557"/>
      <c r="M750" s="560"/>
      <c r="N750" s="560"/>
      <c r="O750" s="561"/>
      <c r="P750" s="562"/>
      <c r="Q750" s="563"/>
      <c r="R750" s="580"/>
      <c r="S750" s="561"/>
      <c r="T750" s="557"/>
      <c r="U750" s="560"/>
      <c r="V750" s="560"/>
      <c r="W750" s="561"/>
      <c r="X750" s="557"/>
      <c r="Y750" s="564"/>
      <c r="Z750" s="564"/>
      <c r="AA750" s="561"/>
      <c r="AB750" s="557"/>
      <c r="AC750" s="560"/>
      <c r="AD750" s="560"/>
      <c r="AE750" s="565"/>
      <c r="AF750" s="28" t="s">
        <v>0</v>
      </c>
    </row>
    <row r="751" spans="1:32" ht="15.75" customHeight="1" x14ac:dyDescent="0.4">
      <c r="A751" s="555"/>
      <c r="B751" s="556"/>
      <c r="C751" s="778" t="s">
        <v>1</v>
      </c>
      <c r="D751" s="566"/>
      <c r="E751" s="567"/>
      <c r="F751" s="567"/>
      <c r="G751" s="568"/>
      <c r="H751" s="566"/>
      <c r="I751" s="569"/>
      <c r="J751" s="548"/>
      <c r="K751" s="571"/>
      <c r="L751" s="566"/>
      <c r="M751" s="570"/>
      <c r="N751" s="548"/>
      <c r="O751" s="571"/>
      <c r="P751" s="566"/>
      <c r="Q751" s="569"/>
      <c r="R751" s="548"/>
      <c r="S751" s="571"/>
      <c r="T751" s="566"/>
      <c r="U751" s="570"/>
      <c r="V751" s="570"/>
      <c r="W751" s="571"/>
      <c r="X751" s="566"/>
      <c r="Y751" s="570"/>
      <c r="Z751" s="570"/>
      <c r="AA751" s="571"/>
      <c r="AB751" s="566"/>
      <c r="AC751" s="569"/>
      <c r="AD751" s="570"/>
      <c r="AE751" s="572"/>
      <c r="AF751" s="28" t="s">
        <v>1</v>
      </c>
    </row>
    <row r="752" spans="1:32" ht="15.75" customHeight="1" x14ac:dyDescent="0.4">
      <c r="A752" s="555"/>
      <c r="B752" s="556"/>
      <c r="C752" s="778"/>
      <c r="D752" s="573"/>
      <c r="E752" s="574"/>
      <c r="F752" s="575"/>
      <c r="G752" s="576"/>
      <c r="H752" s="573"/>
      <c r="I752" s="575"/>
      <c r="J752" s="575"/>
      <c r="K752" s="576"/>
      <c r="L752" s="573"/>
      <c r="M752" s="575"/>
      <c r="N752" s="575"/>
      <c r="O752" s="576"/>
      <c r="P752" s="573"/>
      <c r="Q752" s="574"/>
      <c r="R752" s="575"/>
      <c r="S752" s="576"/>
      <c r="T752" s="573"/>
      <c r="U752" s="575"/>
      <c r="V752" s="575"/>
      <c r="W752" s="576"/>
      <c r="X752" s="573"/>
      <c r="Y752" s="577"/>
      <c r="Z752" s="577"/>
      <c r="AA752" s="578"/>
      <c r="AB752" s="573"/>
      <c r="AC752" s="574"/>
      <c r="AD752" s="575"/>
      <c r="AE752" s="579"/>
      <c r="AF752" s="28" t="s">
        <v>542</v>
      </c>
    </row>
    <row r="753" spans="1:32" ht="15.75" customHeight="1" x14ac:dyDescent="0.4">
      <c r="A753" s="542">
        <v>9</v>
      </c>
      <c r="B753" s="543" t="s">
        <v>2308</v>
      </c>
      <c r="C753" s="773" t="s">
        <v>0</v>
      </c>
      <c r="D753" s="544"/>
      <c r="E753" s="545"/>
      <c r="F753" s="545"/>
      <c r="G753" s="546"/>
      <c r="H753" s="544"/>
      <c r="I753" s="547"/>
      <c r="J753" s="548"/>
      <c r="K753" s="549"/>
      <c r="L753" s="548"/>
      <c r="M753" s="548"/>
      <c r="N753" s="548"/>
      <c r="O753" s="549"/>
      <c r="P753" s="544"/>
      <c r="Q753" s="545"/>
      <c r="R753" s="545"/>
      <c r="S753" s="546"/>
      <c r="T753" s="544"/>
      <c r="U753" s="545"/>
      <c r="V753" s="545"/>
      <c r="W753" s="546"/>
      <c r="X753" s="544"/>
      <c r="Y753" s="548"/>
      <c r="Z753" s="548"/>
      <c r="AA753" s="549"/>
      <c r="AB753" s="544"/>
      <c r="AC753" s="547"/>
      <c r="AD753" s="548"/>
      <c r="AE753" s="552"/>
      <c r="AF753" s="28" t="s">
        <v>0</v>
      </c>
    </row>
    <row r="754" spans="1:32" ht="15.75" customHeight="1" x14ac:dyDescent="0.4">
      <c r="A754" s="555"/>
      <c r="B754" s="556"/>
      <c r="C754" s="774"/>
      <c r="D754" s="557"/>
      <c r="E754" s="558"/>
      <c r="F754" s="558"/>
      <c r="G754" s="559"/>
      <c r="H754" s="557"/>
      <c r="I754" s="560"/>
      <c r="J754" s="560"/>
      <c r="K754" s="561"/>
      <c r="L754" s="557"/>
      <c r="M754" s="560"/>
      <c r="N754" s="560"/>
      <c r="O754" s="561"/>
      <c r="P754" s="557"/>
      <c r="Q754" s="564"/>
      <c r="R754" s="564"/>
      <c r="S754" s="561"/>
      <c r="T754" s="557"/>
      <c r="U754" s="564"/>
      <c r="V754" s="560"/>
      <c r="W754" s="561"/>
      <c r="X754" s="557"/>
      <c r="Y754" s="564"/>
      <c r="Z754" s="564"/>
      <c r="AA754" s="561"/>
      <c r="AB754" s="557"/>
      <c r="AC754" s="560"/>
      <c r="AD754" s="560"/>
      <c r="AE754" s="565"/>
      <c r="AF754" s="28" t="s">
        <v>0</v>
      </c>
    </row>
    <row r="755" spans="1:32" ht="15.75" customHeight="1" x14ac:dyDescent="0.4">
      <c r="A755" s="555"/>
      <c r="B755" s="556"/>
      <c r="C755" s="778" t="s">
        <v>1</v>
      </c>
      <c r="D755" s="566"/>
      <c r="E755" s="567"/>
      <c r="F755" s="567"/>
      <c r="G755" s="568"/>
      <c r="H755" s="544"/>
      <c r="I755" s="545"/>
      <c r="J755" s="545"/>
      <c r="K755" s="546"/>
      <c r="L755" s="544"/>
      <c r="M755" s="547"/>
      <c r="N755" s="548"/>
      <c r="O755" s="549"/>
      <c r="P755" s="544"/>
      <c r="Q755" s="545"/>
      <c r="R755" s="545"/>
      <c r="S755" s="546"/>
      <c r="T755" s="544"/>
      <c r="U755" s="545"/>
      <c r="V755" s="545"/>
      <c r="W755" s="546"/>
      <c r="X755" s="566"/>
      <c r="Y755" s="570"/>
      <c r="Z755" s="570"/>
      <c r="AA755" s="571"/>
      <c r="AB755" s="566"/>
      <c r="AC755" s="569"/>
      <c r="AD755" s="570"/>
      <c r="AE755" s="572"/>
      <c r="AF755" s="28" t="s">
        <v>1</v>
      </c>
    </row>
    <row r="756" spans="1:32" ht="15.75" customHeight="1" x14ac:dyDescent="0.4">
      <c r="A756" s="592"/>
      <c r="B756" s="593"/>
      <c r="C756" s="779"/>
      <c r="D756" s="573"/>
      <c r="E756" s="594"/>
      <c r="F756" s="594"/>
      <c r="G756" s="595"/>
      <c r="H756" s="573"/>
      <c r="I756" s="575"/>
      <c r="J756" s="575"/>
      <c r="K756" s="576"/>
      <c r="L756" s="573"/>
      <c r="M756" s="575"/>
      <c r="N756" s="575"/>
      <c r="O756" s="576"/>
      <c r="P756" s="596"/>
      <c r="Q756" s="597"/>
      <c r="R756" s="581"/>
      <c r="S756" s="576"/>
      <c r="T756" s="573"/>
      <c r="U756" s="574"/>
      <c r="V756" s="574"/>
      <c r="W756" s="576"/>
      <c r="X756" s="573"/>
      <c r="Y756" s="577"/>
      <c r="Z756" s="577"/>
      <c r="AA756" s="578"/>
      <c r="AB756" s="573"/>
      <c r="AC756" s="574"/>
      <c r="AD756" s="575"/>
      <c r="AE756" s="579"/>
      <c r="AF756" s="28" t="s">
        <v>542</v>
      </c>
    </row>
    <row r="757" spans="1:32" ht="15.75" customHeight="1" x14ac:dyDescent="0.4">
      <c r="A757" s="542"/>
      <c r="B757" s="543"/>
      <c r="C757" s="773"/>
      <c r="D757" s="544"/>
      <c r="E757" s="545"/>
      <c r="F757" s="545"/>
      <c r="G757" s="546"/>
      <c r="H757" s="544"/>
      <c r="I757" s="547"/>
      <c r="J757" s="548"/>
      <c r="K757" s="549"/>
      <c r="L757" s="548"/>
      <c r="M757" s="548"/>
      <c r="N757" s="548"/>
      <c r="O757" s="549"/>
      <c r="P757" s="544"/>
      <c r="Q757" s="545"/>
      <c r="R757" s="545"/>
      <c r="S757" s="546"/>
      <c r="T757" s="544"/>
      <c r="U757" s="545"/>
      <c r="V757" s="545"/>
      <c r="W757" s="546"/>
      <c r="X757" s="544"/>
      <c r="Y757" s="548"/>
      <c r="Z757" s="548"/>
      <c r="AA757" s="549"/>
      <c r="AB757" s="544"/>
      <c r="AC757" s="547"/>
      <c r="AD757" s="548"/>
      <c r="AE757" s="552"/>
      <c r="AF757" s="28" t="s">
        <v>0</v>
      </c>
    </row>
    <row r="758" spans="1:32" ht="15.75" customHeight="1" x14ac:dyDescent="0.4">
      <c r="A758" s="555"/>
      <c r="B758" s="556"/>
      <c r="C758" s="774"/>
      <c r="D758" s="557"/>
      <c r="E758" s="558"/>
      <c r="F758" s="558"/>
      <c r="G758" s="559"/>
      <c r="H758" s="557"/>
      <c r="I758" s="560"/>
      <c r="J758" s="560"/>
      <c r="K758" s="561"/>
      <c r="L758" s="557"/>
      <c r="M758" s="560"/>
      <c r="N758" s="560"/>
      <c r="O758" s="561"/>
      <c r="P758" s="557"/>
      <c r="Q758" s="564"/>
      <c r="R758" s="564"/>
      <c r="S758" s="561"/>
      <c r="T758" s="557"/>
      <c r="U758" s="564"/>
      <c r="V758" s="560"/>
      <c r="W758" s="561"/>
      <c r="X758" s="557"/>
      <c r="Y758" s="564"/>
      <c r="Z758" s="564"/>
      <c r="AA758" s="561"/>
      <c r="AB758" s="557"/>
      <c r="AC758" s="560"/>
      <c r="AD758" s="560"/>
      <c r="AE758" s="565"/>
      <c r="AF758" s="28" t="s">
        <v>0</v>
      </c>
    </row>
    <row r="759" spans="1:32" ht="15.75" customHeight="1" x14ac:dyDescent="0.4">
      <c r="A759" s="555"/>
      <c r="B759" s="556"/>
      <c r="C759" s="778"/>
      <c r="D759" s="566"/>
      <c r="E759" s="567"/>
      <c r="F759" s="567"/>
      <c r="G759" s="568"/>
      <c r="H759" s="544"/>
      <c r="I759" s="545"/>
      <c r="J759" s="545"/>
      <c r="K759" s="546"/>
      <c r="L759" s="544"/>
      <c r="M759" s="547"/>
      <c r="N759" s="548"/>
      <c r="O759" s="549"/>
      <c r="P759" s="544"/>
      <c r="Q759" s="545"/>
      <c r="R759" s="545"/>
      <c r="S759" s="546"/>
      <c r="T759" s="544"/>
      <c r="U759" s="545"/>
      <c r="V759" s="545"/>
      <c r="W759" s="546"/>
      <c r="X759" s="566"/>
      <c r="Y759" s="570"/>
      <c r="Z759" s="570"/>
      <c r="AA759" s="571"/>
      <c r="AB759" s="566"/>
      <c r="AC759" s="569"/>
      <c r="AD759" s="570"/>
      <c r="AE759" s="572"/>
      <c r="AF759" s="28" t="s">
        <v>1</v>
      </c>
    </row>
    <row r="760" spans="1:32" ht="15.75" customHeight="1" x14ac:dyDescent="0.4">
      <c r="A760" s="592"/>
      <c r="B760" s="593"/>
      <c r="C760" s="779"/>
      <c r="D760" s="573"/>
      <c r="E760" s="594"/>
      <c r="F760" s="594"/>
      <c r="G760" s="595"/>
      <c r="H760" s="573"/>
      <c r="I760" s="575"/>
      <c r="J760" s="575"/>
      <c r="K760" s="576"/>
      <c r="L760" s="573"/>
      <c r="M760" s="575"/>
      <c r="N760" s="575"/>
      <c r="O760" s="576"/>
      <c r="P760" s="596"/>
      <c r="Q760" s="597"/>
      <c r="R760" s="581"/>
      <c r="S760" s="576"/>
      <c r="T760" s="573"/>
      <c r="U760" s="574"/>
      <c r="V760" s="574"/>
      <c r="W760" s="576"/>
      <c r="X760" s="573"/>
      <c r="Y760" s="577"/>
      <c r="Z760" s="577"/>
      <c r="AA760" s="578"/>
      <c r="AB760" s="573"/>
      <c r="AC760" s="574"/>
      <c r="AD760" s="575"/>
      <c r="AE760" s="579"/>
      <c r="AF760" s="28" t="s">
        <v>542</v>
      </c>
    </row>
    <row r="761" spans="1:32" ht="15.75" customHeight="1" x14ac:dyDescent="0.4">
      <c r="A761" s="542"/>
      <c r="B761" s="543"/>
      <c r="C761" s="773"/>
      <c r="D761" s="544"/>
      <c r="E761" s="545"/>
      <c r="F761" s="545"/>
      <c r="G761" s="546"/>
      <c r="H761" s="544"/>
      <c r="I761" s="547"/>
      <c r="J761" s="548"/>
      <c r="K761" s="549"/>
      <c r="L761" s="544"/>
      <c r="M761" s="547"/>
      <c r="N761" s="548"/>
      <c r="O761" s="549"/>
      <c r="P761" s="544"/>
      <c r="Q761" s="547"/>
      <c r="R761" s="548"/>
      <c r="S761" s="549"/>
      <c r="T761" s="544"/>
      <c r="U761" s="548"/>
      <c r="V761" s="548"/>
      <c r="W761" s="549"/>
      <c r="X761" s="548"/>
      <c r="Y761" s="548"/>
      <c r="Z761" s="548"/>
      <c r="AA761" s="549"/>
      <c r="AB761" s="544"/>
      <c r="AC761" s="547"/>
      <c r="AD761" s="548"/>
      <c r="AE761" s="552"/>
      <c r="AF761" s="28" t="s">
        <v>0</v>
      </c>
    </row>
    <row r="762" spans="1:32" ht="15.75" customHeight="1" x14ac:dyDescent="0.4">
      <c r="A762" s="555"/>
      <c r="B762" s="556"/>
      <c r="C762" s="774"/>
      <c r="D762" s="557"/>
      <c r="E762" s="558"/>
      <c r="F762" s="558"/>
      <c r="G762" s="559"/>
      <c r="H762" s="557"/>
      <c r="I762" s="560"/>
      <c r="J762" s="560"/>
      <c r="K762" s="561"/>
      <c r="L762" s="557"/>
      <c r="M762" s="560"/>
      <c r="N762" s="560"/>
      <c r="O762" s="561"/>
      <c r="P762" s="562"/>
      <c r="Q762" s="563"/>
      <c r="R762" s="580"/>
      <c r="S762" s="561"/>
      <c r="T762" s="573"/>
      <c r="U762" s="575"/>
      <c r="V762" s="581"/>
      <c r="W762" s="576"/>
      <c r="X762" s="573"/>
      <c r="Y762" s="574"/>
      <c r="Z762" s="574"/>
      <c r="AA762" s="576"/>
      <c r="AB762" s="573"/>
      <c r="AC762" s="575"/>
      <c r="AD762" s="575"/>
      <c r="AE762" s="579"/>
      <c r="AF762" s="28" t="s">
        <v>0</v>
      </c>
    </row>
    <row r="763" spans="1:32" ht="15.75" customHeight="1" x14ac:dyDescent="0.4">
      <c r="A763" s="555"/>
      <c r="B763" s="556"/>
      <c r="C763" s="778"/>
      <c r="D763" s="566"/>
      <c r="E763" s="567"/>
      <c r="F763" s="567"/>
      <c r="G763" s="568"/>
      <c r="H763" s="566"/>
      <c r="I763" s="569"/>
      <c r="J763" s="570"/>
      <c r="K763" s="571"/>
      <c r="L763" s="566"/>
      <c r="M763" s="570"/>
      <c r="N763" s="570"/>
      <c r="O763" s="571"/>
      <c r="P763" s="544"/>
      <c r="Q763" s="547"/>
      <c r="R763" s="548"/>
      <c r="S763" s="549"/>
      <c r="T763" s="566"/>
      <c r="U763" s="570"/>
      <c r="V763" s="570"/>
      <c r="W763" s="571"/>
      <c r="X763" s="566"/>
      <c r="Y763" s="570"/>
      <c r="Z763" s="570"/>
      <c r="AA763" s="571"/>
      <c r="AB763" s="566"/>
      <c r="AC763" s="569"/>
      <c r="AD763" s="570"/>
      <c r="AE763" s="572"/>
      <c r="AF763" s="28" t="s">
        <v>1</v>
      </c>
    </row>
    <row r="764" spans="1:32" ht="15.75" customHeight="1" x14ac:dyDescent="0.4">
      <c r="A764" s="555"/>
      <c r="B764" s="556"/>
      <c r="C764" s="778"/>
      <c r="D764" s="573"/>
      <c r="E764" s="574"/>
      <c r="F764" s="575"/>
      <c r="G764" s="576"/>
      <c r="H764" s="573"/>
      <c r="I764" s="575"/>
      <c r="J764" s="575"/>
      <c r="K764" s="576"/>
      <c r="L764" s="573"/>
      <c r="M764" s="575"/>
      <c r="N764" s="575"/>
      <c r="O764" s="576"/>
      <c r="P764" s="573"/>
      <c r="Q764" s="574"/>
      <c r="R764" s="575"/>
      <c r="S764" s="576"/>
      <c r="T764" s="573"/>
      <c r="U764" s="575"/>
      <c r="V764" s="575"/>
      <c r="W764" s="576"/>
      <c r="X764" s="573"/>
      <c r="Y764" s="577"/>
      <c r="Z764" s="577"/>
      <c r="AA764" s="578"/>
      <c r="AB764" s="573"/>
      <c r="AC764" s="574"/>
      <c r="AD764" s="575"/>
      <c r="AE764" s="579"/>
      <c r="AF764" s="28" t="s">
        <v>542</v>
      </c>
    </row>
    <row r="765" spans="1:32" ht="15.75" customHeight="1" x14ac:dyDescent="0.4">
      <c r="A765" s="542"/>
      <c r="B765" s="543"/>
      <c r="C765" s="773"/>
      <c r="D765" s="544"/>
      <c r="E765" s="545"/>
      <c r="F765" s="545"/>
      <c r="G765" s="546"/>
      <c r="H765" s="544"/>
      <c r="I765" s="547"/>
      <c r="J765" s="548"/>
      <c r="K765" s="549"/>
      <c r="L765" s="548"/>
      <c r="M765" s="548"/>
      <c r="N765" s="548"/>
      <c r="O765" s="549"/>
      <c r="P765" s="544"/>
      <c r="Q765" s="547"/>
      <c r="R765" s="548"/>
      <c r="S765" s="549"/>
      <c r="T765" s="544"/>
      <c r="U765" s="548"/>
      <c r="V765" s="548"/>
      <c r="W765" s="549"/>
      <c r="X765" s="544"/>
      <c r="Y765" s="548"/>
      <c r="Z765" s="548"/>
      <c r="AA765" s="549"/>
      <c r="AB765" s="544"/>
      <c r="AC765" s="547"/>
      <c r="AD765" s="548"/>
      <c r="AE765" s="552"/>
      <c r="AF765" s="28" t="s">
        <v>0</v>
      </c>
    </row>
    <row r="766" spans="1:32" ht="15.75" customHeight="1" x14ac:dyDescent="0.4">
      <c r="A766" s="555"/>
      <c r="B766" s="556"/>
      <c r="C766" s="774"/>
      <c r="D766" s="557"/>
      <c r="E766" s="558"/>
      <c r="F766" s="558"/>
      <c r="G766" s="559"/>
      <c r="H766" s="557"/>
      <c r="I766" s="560"/>
      <c r="J766" s="560"/>
      <c r="K766" s="561"/>
      <c r="L766" s="557"/>
      <c r="M766" s="560"/>
      <c r="N766" s="560"/>
      <c r="O766" s="561"/>
      <c r="P766" s="557"/>
      <c r="Q766" s="564"/>
      <c r="R766" s="564"/>
      <c r="S766" s="561"/>
      <c r="T766" s="557"/>
      <c r="U766" s="564"/>
      <c r="V766" s="560"/>
      <c r="W766" s="561"/>
      <c r="X766" s="557"/>
      <c r="Y766" s="564"/>
      <c r="Z766" s="564"/>
      <c r="AA766" s="561"/>
      <c r="AB766" s="557"/>
      <c r="AC766" s="560"/>
      <c r="AD766" s="560"/>
      <c r="AE766" s="565"/>
      <c r="AF766" s="28" t="s">
        <v>0</v>
      </c>
    </row>
    <row r="767" spans="1:32" ht="15.75" customHeight="1" x14ac:dyDescent="0.4">
      <c r="A767" s="555"/>
      <c r="B767" s="556"/>
      <c r="C767" s="778"/>
      <c r="D767" s="566"/>
      <c r="E767" s="567"/>
      <c r="F767" s="567"/>
      <c r="G767" s="568"/>
      <c r="H767" s="566"/>
      <c r="I767" s="569"/>
      <c r="J767" s="570"/>
      <c r="K767" s="571"/>
      <c r="L767" s="566"/>
      <c r="M767" s="570"/>
      <c r="N767" s="570"/>
      <c r="O767" s="571"/>
      <c r="P767" s="582"/>
      <c r="Q767" s="583"/>
      <c r="R767" s="548"/>
      <c r="S767" s="571"/>
      <c r="T767" s="566"/>
      <c r="U767" s="570"/>
      <c r="V767" s="548"/>
      <c r="W767" s="571"/>
      <c r="X767" s="566"/>
      <c r="Y767" s="570"/>
      <c r="Z767" s="570"/>
      <c r="AA767" s="571"/>
      <c r="AB767" s="566"/>
      <c r="AC767" s="569"/>
      <c r="AD767" s="570"/>
      <c r="AE767" s="572"/>
      <c r="AF767" s="28" t="s">
        <v>1</v>
      </c>
    </row>
    <row r="768" spans="1:32" ht="15.75" customHeight="1" x14ac:dyDescent="0.4">
      <c r="A768" s="555"/>
      <c r="B768" s="556"/>
      <c r="C768" s="778"/>
      <c r="D768" s="566"/>
      <c r="E768" s="567"/>
      <c r="F768" s="567"/>
      <c r="G768" s="568"/>
      <c r="H768" s="566"/>
      <c r="I768" s="570"/>
      <c r="J768" s="570"/>
      <c r="K768" s="571"/>
      <c r="L768" s="566"/>
      <c r="M768" s="570"/>
      <c r="N768" s="570"/>
      <c r="O768" s="571"/>
      <c r="P768" s="582"/>
      <c r="Q768" s="583"/>
      <c r="R768" s="584"/>
      <c r="S768" s="571"/>
      <c r="T768" s="566"/>
      <c r="U768" s="569"/>
      <c r="V768" s="569"/>
      <c r="W768" s="571"/>
      <c r="X768" s="566"/>
      <c r="Y768" s="585"/>
      <c r="Z768" s="585"/>
      <c r="AA768" s="586"/>
      <c r="AB768" s="566"/>
      <c r="AC768" s="569"/>
      <c r="AD768" s="570"/>
      <c r="AE768" s="572"/>
      <c r="AF768" s="28" t="s">
        <v>542</v>
      </c>
    </row>
    <row r="769" spans="1:32" ht="15.75" customHeight="1" x14ac:dyDescent="0.4">
      <c r="A769" s="542"/>
      <c r="B769" s="543"/>
      <c r="C769" s="773"/>
      <c r="D769" s="544"/>
      <c r="E769" s="545"/>
      <c r="F769" s="545"/>
      <c r="G769" s="546"/>
      <c r="H769" s="544"/>
      <c r="I769" s="547"/>
      <c r="J769" s="548"/>
      <c r="K769" s="549"/>
      <c r="L769" s="544"/>
      <c r="M769" s="548"/>
      <c r="N769" s="548"/>
      <c r="O769" s="549"/>
      <c r="P769" s="550"/>
      <c r="Q769" s="551"/>
      <c r="R769" s="548"/>
      <c r="S769" s="587"/>
      <c r="T769" s="544"/>
      <c r="U769" s="548"/>
      <c r="V769" s="548"/>
      <c r="W769" s="587"/>
      <c r="X769" s="548"/>
      <c r="Y769" s="548"/>
      <c r="Z769" s="548"/>
      <c r="AA769" s="549"/>
      <c r="AB769" s="544"/>
      <c r="AC769" s="547"/>
      <c r="AD769" s="548"/>
      <c r="AE769" s="552"/>
      <c r="AF769" s="28" t="s">
        <v>0</v>
      </c>
    </row>
    <row r="770" spans="1:32" ht="15.75" customHeight="1" x14ac:dyDescent="0.4">
      <c r="A770" s="555"/>
      <c r="B770" s="556"/>
      <c r="C770" s="774"/>
      <c r="D770" s="557"/>
      <c r="E770" s="558"/>
      <c r="F770" s="558"/>
      <c r="G770" s="559"/>
      <c r="H770" s="557"/>
      <c r="I770" s="560"/>
      <c r="J770" s="560"/>
      <c r="K770" s="561"/>
      <c r="L770" s="557"/>
      <c r="M770" s="560"/>
      <c r="N770" s="560"/>
      <c r="O770" s="561"/>
      <c r="P770" s="562"/>
      <c r="Q770" s="563"/>
      <c r="R770" s="564"/>
      <c r="S770" s="561"/>
      <c r="T770" s="557"/>
      <c r="U770" s="560"/>
      <c r="V770" s="560"/>
      <c r="W770" s="588"/>
      <c r="X770" s="557"/>
      <c r="Y770" s="564"/>
      <c r="Z770" s="564"/>
      <c r="AA770" s="561"/>
      <c r="AB770" s="557"/>
      <c r="AC770" s="560"/>
      <c r="AD770" s="560"/>
      <c r="AE770" s="565"/>
      <c r="AF770" s="28" t="s">
        <v>0</v>
      </c>
    </row>
    <row r="771" spans="1:32" ht="15.75" customHeight="1" x14ac:dyDescent="0.4">
      <c r="A771" s="555"/>
      <c r="B771" s="556"/>
      <c r="C771" s="778"/>
      <c r="D771" s="566"/>
      <c r="E771" s="567"/>
      <c r="F771" s="567"/>
      <c r="G771" s="568"/>
      <c r="H771" s="566"/>
      <c r="I771" s="569"/>
      <c r="J771" s="570"/>
      <c r="K771" s="571"/>
      <c r="L771" s="566"/>
      <c r="M771" s="570"/>
      <c r="N771" s="570"/>
      <c r="O771" s="571"/>
      <c r="P771" s="566"/>
      <c r="Q771" s="569"/>
      <c r="R771" s="548"/>
      <c r="S771" s="571"/>
      <c r="T771" s="566"/>
      <c r="U771" s="570"/>
      <c r="V771" s="548"/>
      <c r="W771" s="571"/>
      <c r="X771" s="566"/>
      <c r="Y771" s="570"/>
      <c r="Z771" s="570"/>
      <c r="AA771" s="571"/>
      <c r="AB771" s="566"/>
      <c r="AC771" s="569"/>
      <c r="AD771" s="570"/>
      <c r="AE771" s="572"/>
      <c r="AF771" s="28" t="s">
        <v>1</v>
      </c>
    </row>
    <row r="772" spans="1:32" ht="15.75" customHeight="1" x14ac:dyDescent="0.4">
      <c r="A772" s="555"/>
      <c r="B772" s="556"/>
      <c r="C772" s="778"/>
      <c r="D772" s="573"/>
      <c r="E772" s="574"/>
      <c r="F772" s="575"/>
      <c r="G772" s="576"/>
      <c r="H772" s="573"/>
      <c r="I772" s="575"/>
      <c r="J772" s="575"/>
      <c r="K772" s="576"/>
      <c r="L772" s="573"/>
      <c r="M772" s="575"/>
      <c r="N772" s="575"/>
      <c r="O772" s="576"/>
      <c r="P772" s="573"/>
      <c r="Q772" s="574"/>
      <c r="R772" s="575"/>
      <c r="S772" s="576"/>
      <c r="T772" s="573"/>
      <c r="U772" s="575"/>
      <c r="V772" s="575"/>
      <c r="W772" s="576"/>
      <c r="X772" s="573"/>
      <c r="Y772" s="577"/>
      <c r="Z772" s="577"/>
      <c r="AA772" s="578"/>
      <c r="AB772" s="573"/>
      <c r="AC772" s="574"/>
      <c r="AD772" s="575"/>
      <c r="AE772" s="579"/>
      <c r="AF772" s="28" t="s">
        <v>542</v>
      </c>
    </row>
    <row r="773" spans="1:32" ht="15.75" customHeight="1" x14ac:dyDescent="0.4">
      <c r="A773" s="542"/>
      <c r="B773" s="543"/>
      <c r="C773" s="773"/>
      <c r="D773" s="544"/>
      <c r="E773" s="545"/>
      <c r="F773" s="545"/>
      <c r="G773" s="546"/>
      <c r="H773" s="544"/>
      <c r="I773" s="547"/>
      <c r="J773" s="548"/>
      <c r="K773" s="589"/>
      <c r="L773" s="544"/>
      <c r="M773" s="548"/>
      <c r="N773" s="548"/>
      <c r="O773" s="589"/>
      <c r="P773" s="550"/>
      <c r="Q773" s="551"/>
      <c r="R773" s="548"/>
      <c r="S773" s="590"/>
      <c r="T773" s="544"/>
      <c r="U773" s="548"/>
      <c r="V773" s="548"/>
      <c r="W773" s="549"/>
      <c r="X773" s="548"/>
      <c r="Y773" s="548"/>
      <c r="Z773" s="548"/>
      <c r="AA773" s="549"/>
      <c r="AB773" s="544"/>
      <c r="AC773" s="547"/>
      <c r="AD773" s="548"/>
      <c r="AE773" s="552"/>
      <c r="AF773" s="28" t="s">
        <v>0</v>
      </c>
    </row>
    <row r="774" spans="1:32" ht="15.75" customHeight="1" x14ac:dyDescent="0.4">
      <c r="A774" s="555"/>
      <c r="B774" s="556"/>
      <c r="C774" s="774"/>
      <c r="D774" s="557"/>
      <c r="E774" s="558"/>
      <c r="F774" s="558"/>
      <c r="G774" s="559"/>
      <c r="H774" s="557"/>
      <c r="I774" s="560"/>
      <c r="J774" s="560"/>
      <c r="K774" s="561"/>
      <c r="L774" s="557"/>
      <c r="M774" s="560"/>
      <c r="N774" s="560"/>
      <c r="O774" s="591"/>
      <c r="P774" s="562"/>
      <c r="Q774" s="563"/>
      <c r="R774" s="580"/>
      <c r="S774" s="561"/>
      <c r="T774" s="557"/>
      <c r="U774" s="560"/>
      <c r="V774" s="560"/>
      <c r="W774" s="561"/>
      <c r="X774" s="557"/>
      <c r="Y774" s="564"/>
      <c r="Z774" s="564"/>
      <c r="AA774" s="561"/>
      <c r="AB774" s="557"/>
      <c r="AC774" s="560"/>
      <c r="AD774" s="560"/>
      <c r="AE774" s="565"/>
      <c r="AF774" s="28" t="s">
        <v>0</v>
      </c>
    </row>
    <row r="775" spans="1:32" ht="15.75" customHeight="1" x14ac:dyDescent="0.4">
      <c r="A775" s="555"/>
      <c r="B775" s="556"/>
      <c r="C775" s="778"/>
      <c r="D775" s="566"/>
      <c r="E775" s="567"/>
      <c r="F775" s="567"/>
      <c r="G775" s="568"/>
      <c r="H775" s="566"/>
      <c r="I775" s="569"/>
      <c r="J775" s="570"/>
      <c r="K775" s="571"/>
      <c r="L775" s="566"/>
      <c r="M775" s="570"/>
      <c r="N775" s="570"/>
      <c r="O775" s="571"/>
      <c r="P775" s="566"/>
      <c r="Q775" s="569"/>
      <c r="R775" s="548"/>
      <c r="S775" s="571"/>
      <c r="T775" s="566"/>
      <c r="U775" s="570"/>
      <c r="V775" s="548"/>
      <c r="W775" s="571"/>
      <c r="X775" s="566"/>
      <c r="Y775" s="570"/>
      <c r="Z775" s="570"/>
      <c r="AA775" s="571"/>
      <c r="AB775" s="566"/>
      <c r="AC775" s="569"/>
      <c r="AD775" s="570"/>
      <c r="AE775" s="572"/>
      <c r="AF775" s="28" t="s">
        <v>1</v>
      </c>
    </row>
    <row r="776" spans="1:32" ht="15.75" customHeight="1" x14ac:dyDescent="0.4">
      <c r="A776" s="555"/>
      <c r="B776" s="556"/>
      <c r="C776" s="778"/>
      <c r="D776" s="573"/>
      <c r="E776" s="574"/>
      <c r="F776" s="575"/>
      <c r="G776" s="576"/>
      <c r="H776" s="573"/>
      <c r="I776" s="575"/>
      <c r="J776" s="575"/>
      <c r="K776" s="576"/>
      <c r="L776" s="573"/>
      <c r="M776" s="575"/>
      <c r="N776" s="575"/>
      <c r="O776" s="576"/>
      <c r="P776" s="573"/>
      <c r="Q776" s="574"/>
      <c r="R776" s="575"/>
      <c r="S776" s="576"/>
      <c r="T776" s="573"/>
      <c r="U776" s="575"/>
      <c r="V776" s="575"/>
      <c r="W776" s="576"/>
      <c r="X776" s="573"/>
      <c r="Y776" s="577"/>
      <c r="Z776" s="577"/>
      <c r="AA776" s="578"/>
      <c r="AB776" s="573"/>
      <c r="AC776" s="574"/>
      <c r="AD776" s="575"/>
      <c r="AE776" s="579"/>
      <c r="AF776" s="28" t="s">
        <v>542</v>
      </c>
    </row>
    <row r="777" spans="1:32" ht="15.75" customHeight="1" x14ac:dyDescent="0.4">
      <c r="A777" s="542"/>
      <c r="B777" s="543"/>
      <c r="C777" s="773"/>
      <c r="D777" s="544"/>
      <c r="E777" s="545"/>
      <c r="F777" s="545"/>
      <c r="G777" s="546"/>
      <c r="H777" s="544"/>
      <c r="I777" s="547"/>
      <c r="J777" s="548"/>
      <c r="K777" s="549"/>
      <c r="L777" s="548"/>
      <c r="M777" s="548"/>
      <c r="N777" s="548"/>
      <c r="O777" s="589"/>
      <c r="P777" s="544"/>
      <c r="Q777" s="547"/>
      <c r="R777" s="548"/>
      <c r="S777" s="587"/>
      <c r="T777" s="544"/>
      <c r="U777" s="548"/>
      <c r="V777" s="548"/>
      <c r="W777" s="589"/>
      <c r="X777" s="544"/>
      <c r="Y777" s="548"/>
      <c r="Z777" s="548"/>
      <c r="AA777" s="549"/>
      <c r="AB777" s="544"/>
      <c r="AC777" s="547"/>
      <c r="AD777" s="548"/>
      <c r="AE777" s="552"/>
      <c r="AF777" s="28" t="s">
        <v>0</v>
      </c>
    </row>
    <row r="778" spans="1:32" ht="15.75" customHeight="1" x14ac:dyDescent="0.4">
      <c r="A778" s="555"/>
      <c r="B778" s="556"/>
      <c r="C778" s="774"/>
      <c r="D778" s="557"/>
      <c r="E778" s="558"/>
      <c r="F778" s="558"/>
      <c r="G778" s="559"/>
      <c r="H778" s="557"/>
      <c r="I778" s="560"/>
      <c r="J778" s="560"/>
      <c r="K778" s="561"/>
      <c r="L778" s="557"/>
      <c r="M778" s="560"/>
      <c r="N778" s="560"/>
      <c r="O778" s="561"/>
      <c r="P778" s="557"/>
      <c r="Q778" s="564"/>
      <c r="R778" s="564"/>
      <c r="S778" s="561"/>
      <c r="T778" s="557"/>
      <c r="U778" s="564"/>
      <c r="V778" s="560"/>
      <c r="W778" s="561"/>
      <c r="X778" s="557"/>
      <c r="Y778" s="564"/>
      <c r="Z778" s="564"/>
      <c r="AA778" s="561"/>
      <c r="AB778" s="557"/>
      <c r="AC778" s="560"/>
      <c r="AD778" s="560"/>
      <c r="AE778" s="565"/>
      <c r="AF778" s="28" t="s">
        <v>0</v>
      </c>
    </row>
    <row r="779" spans="1:32" ht="15.75" customHeight="1" x14ac:dyDescent="0.4">
      <c r="A779" s="555"/>
      <c r="B779" s="556"/>
      <c r="C779" s="778"/>
      <c r="D779" s="566"/>
      <c r="E779" s="567"/>
      <c r="F779" s="567"/>
      <c r="G779" s="568"/>
      <c r="H779" s="566"/>
      <c r="I779" s="569"/>
      <c r="J779" s="570"/>
      <c r="K779" s="571"/>
      <c r="L779" s="566"/>
      <c r="M779" s="570"/>
      <c r="N779" s="570"/>
      <c r="O779" s="571"/>
      <c r="P779" s="582"/>
      <c r="Q779" s="583"/>
      <c r="R779" s="548"/>
      <c r="S779" s="571"/>
      <c r="T779" s="566"/>
      <c r="U779" s="570"/>
      <c r="V779" s="548"/>
      <c r="W779" s="571"/>
      <c r="X779" s="566"/>
      <c r="Y779" s="570"/>
      <c r="Z779" s="570"/>
      <c r="AA779" s="571"/>
      <c r="AB779" s="566"/>
      <c r="AC779" s="569"/>
      <c r="AD779" s="570"/>
      <c r="AE779" s="572"/>
      <c r="AF779" s="28" t="s">
        <v>1</v>
      </c>
    </row>
    <row r="780" spans="1:32" ht="15.75" customHeight="1" x14ac:dyDescent="0.4">
      <c r="A780" s="555"/>
      <c r="B780" s="556"/>
      <c r="C780" s="778"/>
      <c r="D780" s="566"/>
      <c r="E780" s="567"/>
      <c r="F780" s="567"/>
      <c r="G780" s="568"/>
      <c r="H780" s="566"/>
      <c r="I780" s="570"/>
      <c r="J780" s="570"/>
      <c r="K780" s="571"/>
      <c r="L780" s="566"/>
      <c r="M780" s="570"/>
      <c r="N780" s="570"/>
      <c r="O780" s="571"/>
      <c r="P780" s="582"/>
      <c r="Q780" s="583"/>
      <c r="R780" s="584"/>
      <c r="S780" s="571"/>
      <c r="T780" s="566"/>
      <c r="U780" s="569"/>
      <c r="V780" s="569"/>
      <c r="W780" s="571"/>
      <c r="X780" s="566"/>
      <c r="Y780" s="585"/>
      <c r="Z780" s="585"/>
      <c r="AA780" s="586"/>
      <c r="AB780" s="566"/>
      <c r="AC780" s="569"/>
      <c r="AD780" s="570"/>
      <c r="AE780" s="572"/>
      <c r="AF780" s="28" t="s">
        <v>542</v>
      </c>
    </row>
    <row r="781" spans="1:32" ht="15.75" customHeight="1" x14ac:dyDescent="0.4">
      <c r="A781" s="542"/>
      <c r="B781" s="543"/>
      <c r="C781" s="773"/>
      <c r="D781" s="544"/>
      <c r="E781" s="545"/>
      <c r="F781" s="545"/>
      <c r="G781" s="546"/>
      <c r="H781" s="544"/>
      <c r="I781" s="547"/>
      <c r="J781" s="548"/>
      <c r="K781" s="549"/>
      <c r="L781" s="544"/>
      <c r="M781" s="548"/>
      <c r="N781" s="548"/>
      <c r="O781" s="549"/>
      <c r="P781" s="544"/>
      <c r="Q781" s="547"/>
      <c r="R781" s="548"/>
      <c r="S781" s="549"/>
      <c r="T781" s="544"/>
      <c r="U781" s="548"/>
      <c r="V781" s="548"/>
      <c r="W781" s="549"/>
      <c r="X781" s="548"/>
      <c r="Y781" s="548"/>
      <c r="Z781" s="548"/>
      <c r="AA781" s="549"/>
      <c r="AB781" s="544"/>
      <c r="AC781" s="547"/>
      <c r="AD781" s="548"/>
      <c r="AE781" s="552"/>
      <c r="AF781" s="28" t="s">
        <v>0</v>
      </c>
    </row>
    <row r="782" spans="1:32" ht="15.75" customHeight="1" x14ac:dyDescent="0.4">
      <c r="A782" s="555"/>
      <c r="B782" s="556"/>
      <c r="C782" s="774"/>
      <c r="D782" s="557"/>
      <c r="E782" s="558"/>
      <c r="F782" s="558"/>
      <c r="G782" s="559"/>
      <c r="H782" s="557"/>
      <c r="I782" s="560"/>
      <c r="J782" s="560"/>
      <c r="K782" s="561"/>
      <c r="L782" s="557"/>
      <c r="M782" s="560"/>
      <c r="N782" s="560"/>
      <c r="O782" s="561"/>
      <c r="P782" s="562"/>
      <c r="Q782" s="563"/>
      <c r="R782" s="564"/>
      <c r="S782" s="561"/>
      <c r="T782" s="557"/>
      <c r="U782" s="560"/>
      <c r="V782" s="560"/>
      <c r="W782" s="561"/>
      <c r="X782" s="557"/>
      <c r="Y782" s="564"/>
      <c r="Z782" s="564"/>
      <c r="AA782" s="561"/>
      <c r="AB782" s="557"/>
      <c r="AC782" s="560"/>
      <c r="AD782" s="560"/>
      <c r="AE782" s="565"/>
      <c r="AF782" s="28" t="s">
        <v>0</v>
      </c>
    </row>
    <row r="783" spans="1:32" ht="15.75" customHeight="1" x14ac:dyDescent="0.4">
      <c r="A783" s="555"/>
      <c r="B783" s="556"/>
      <c r="C783" s="778"/>
      <c r="D783" s="566"/>
      <c r="E783" s="567"/>
      <c r="F783" s="567"/>
      <c r="G783" s="568"/>
      <c r="H783" s="566"/>
      <c r="I783" s="569"/>
      <c r="J783" s="570"/>
      <c r="K783" s="571"/>
      <c r="L783" s="566"/>
      <c r="M783" s="570"/>
      <c r="N783" s="570"/>
      <c r="O783" s="571"/>
      <c r="P783" s="544"/>
      <c r="Q783" s="547"/>
      <c r="R783" s="548"/>
      <c r="S783" s="549"/>
      <c r="T783" s="566"/>
      <c r="U783" s="570"/>
      <c r="V783" s="548"/>
      <c r="W783" s="571"/>
      <c r="X783" s="566"/>
      <c r="Y783" s="570"/>
      <c r="Z783" s="570"/>
      <c r="AA783" s="571"/>
      <c r="AB783" s="566"/>
      <c r="AC783" s="569"/>
      <c r="AD783" s="570"/>
      <c r="AE783" s="572"/>
      <c r="AF783" s="28" t="s">
        <v>1</v>
      </c>
    </row>
    <row r="784" spans="1:32" ht="15.75" customHeight="1" x14ac:dyDescent="0.4">
      <c r="A784" s="555"/>
      <c r="B784" s="556"/>
      <c r="C784" s="778"/>
      <c r="D784" s="573"/>
      <c r="E784" s="574"/>
      <c r="F784" s="575"/>
      <c r="G784" s="576"/>
      <c r="H784" s="573"/>
      <c r="I784" s="575"/>
      <c r="J784" s="575"/>
      <c r="K784" s="576"/>
      <c r="L784" s="573"/>
      <c r="M784" s="575"/>
      <c r="N784" s="575"/>
      <c r="O784" s="576"/>
      <c r="P784" s="573"/>
      <c r="Q784" s="574"/>
      <c r="R784" s="575"/>
      <c r="S784" s="576"/>
      <c r="T784" s="573"/>
      <c r="U784" s="575"/>
      <c r="V784" s="575"/>
      <c r="W784" s="576"/>
      <c r="X784" s="573"/>
      <c r="Y784" s="577"/>
      <c r="Z784" s="577"/>
      <c r="AA784" s="578"/>
      <c r="AB784" s="573"/>
      <c r="AC784" s="574"/>
      <c r="AD784" s="575"/>
      <c r="AE784" s="579"/>
      <c r="AF784" s="28" t="s">
        <v>542</v>
      </c>
    </row>
    <row r="785" spans="1:32" ht="15.75" customHeight="1" x14ac:dyDescent="0.4">
      <c r="A785" s="542"/>
      <c r="B785" s="543"/>
      <c r="C785" s="773"/>
      <c r="D785" s="544"/>
      <c r="E785" s="545"/>
      <c r="F785" s="545"/>
      <c r="G785" s="546"/>
      <c r="H785" s="544"/>
      <c r="I785" s="547"/>
      <c r="J785" s="548"/>
      <c r="K785" s="549"/>
      <c r="L785" s="544"/>
      <c r="M785" s="548"/>
      <c r="N785" s="548"/>
      <c r="O785" s="549"/>
      <c r="P785" s="550"/>
      <c r="Q785" s="551"/>
      <c r="R785" s="548"/>
      <c r="S785" s="549"/>
      <c r="T785" s="544"/>
      <c r="U785" s="548"/>
      <c r="V785" s="548"/>
      <c r="W785" s="549"/>
      <c r="X785" s="548"/>
      <c r="Y785" s="548"/>
      <c r="Z785" s="548"/>
      <c r="AA785" s="549"/>
      <c r="AB785" s="544"/>
      <c r="AC785" s="547"/>
      <c r="AD785" s="548"/>
      <c r="AE785" s="552"/>
      <c r="AF785" s="28" t="s">
        <v>0</v>
      </c>
    </row>
    <row r="786" spans="1:32" ht="15.75" customHeight="1" x14ac:dyDescent="0.4">
      <c r="A786" s="555"/>
      <c r="B786" s="556"/>
      <c r="C786" s="774"/>
      <c r="D786" s="557"/>
      <c r="E786" s="558"/>
      <c r="F786" s="558"/>
      <c r="G786" s="559"/>
      <c r="H786" s="557"/>
      <c r="I786" s="560"/>
      <c r="J786" s="560"/>
      <c r="K786" s="561"/>
      <c r="L786" s="557"/>
      <c r="M786" s="560"/>
      <c r="N786" s="560"/>
      <c r="O786" s="561"/>
      <c r="P786" s="562"/>
      <c r="Q786" s="563"/>
      <c r="R786" s="580"/>
      <c r="S786" s="561"/>
      <c r="T786" s="557"/>
      <c r="U786" s="560"/>
      <c r="V786" s="560"/>
      <c r="W786" s="561"/>
      <c r="X786" s="557"/>
      <c r="Y786" s="564"/>
      <c r="Z786" s="564"/>
      <c r="AA786" s="561"/>
      <c r="AB786" s="557"/>
      <c r="AC786" s="560"/>
      <c r="AD786" s="560"/>
      <c r="AE786" s="565"/>
      <c r="AF786" s="28" t="s">
        <v>0</v>
      </c>
    </row>
    <row r="787" spans="1:32" ht="15.75" customHeight="1" x14ac:dyDescent="0.4">
      <c r="A787" s="555"/>
      <c r="B787" s="556"/>
      <c r="C787" s="778"/>
      <c r="D787" s="566"/>
      <c r="E787" s="567"/>
      <c r="F787" s="567"/>
      <c r="G787" s="568"/>
      <c r="H787" s="566"/>
      <c r="I787" s="569"/>
      <c r="J787" s="548"/>
      <c r="K787" s="571"/>
      <c r="L787" s="566"/>
      <c r="M787" s="570"/>
      <c r="N787" s="548"/>
      <c r="O787" s="571"/>
      <c r="P787" s="566"/>
      <c r="Q787" s="569"/>
      <c r="R787" s="548"/>
      <c r="S787" s="571"/>
      <c r="T787" s="566"/>
      <c r="U787" s="570"/>
      <c r="V787" s="570"/>
      <c r="W787" s="571"/>
      <c r="X787" s="566"/>
      <c r="Y787" s="570"/>
      <c r="Z787" s="570"/>
      <c r="AA787" s="571"/>
      <c r="AB787" s="566"/>
      <c r="AC787" s="569"/>
      <c r="AD787" s="570"/>
      <c r="AE787" s="572"/>
      <c r="AF787" s="28" t="s">
        <v>1</v>
      </c>
    </row>
    <row r="788" spans="1:32" ht="15.75" customHeight="1" x14ac:dyDescent="0.4">
      <c r="A788" s="555"/>
      <c r="B788" s="556"/>
      <c r="C788" s="778"/>
      <c r="D788" s="573"/>
      <c r="E788" s="574"/>
      <c r="F788" s="575"/>
      <c r="G788" s="576"/>
      <c r="H788" s="573"/>
      <c r="I788" s="575"/>
      <c r="J788" s="575"/>
      <c r="K788" s="576"/>
      <c r="L788" s="573"/>
      <c r="M788" s="575"/>
      <c r="N788" s="575"/>
      <c r="O788" s="576"/>
      <c r="P788" s="573"/>
      <c r="Q788" s="574"/>
      <c r="R788" s="575"/>
      <c r="S788" s="576"/>
      <c r="T788" s="573"/>
      <c r="U788" s="575"/>
      <c r="V788" s="575"/>
      <c r="W788" s="576"/>
      <c r="X788" s="573"/>
      <c r="Y788" s="577"/>
      <c r="Z788" s="577"/>
      <c r="AA788" s="578"/>
      <c r="AB788" s="573"/>
      <c r="AC788" s="574"/>
      <c r="AD788" s="575"/>
      <c r="AE788" s="579"/>
      <c r="AF788" s="28" t="s">
        <v>542</v>
      </c>
    </row>
    <row r="789" spans="1:32" ht="15.75" customHeight="1" x14ac:dyDescent="0.4">
      <c r="A789" s="542"/>
      <c r="B789" s="543"/>
      <c r="C789" s="773"/>
      <c r="D789" s="544"/>
      <c r="E789" s="545"/>
      <c r="F789" s="545"/>
      <c r="G789" s="546"/>
      <c r="H789" s="544"/>
      <c r="I789" s="547"/>
      <c r="J789" s="548"/>
      <c r="K789" s="549"/>
      <c r="L789" s="548"/>
      <c r="M789" s="548"/>
      <c r="N789" s="548"/>
      <c r="O789" s="549"/>
      <c r="P789" s="544"/>
      <c r="Q789" s="545"/>
      <c r="R789" s="545"/>
      <c r="S789" s="546"/>
      <c r="T789" s="544"/>
      <c r="U789" s="545"/>
      <c r="V789" s="545"/>
      <c r="W789" s="546"/>
      <c r="X789" s="544"/>
      <c r="Y789" s="548"/>
      <c r="Z789" s="548"/>
      <c r="AA789" s="549"/>
      <c r="AB789" s="544"/>
      <c r="AC789" s="547"/>
      <c r="AD789" s="548"/>
      <c r="AE789" s="552"/>
      <c r="AF789" s="28" t="s">
        <v>0</v>
      </c>
    </row>
    <row r="790" spans="1:32" ht="15.75" customHeight="1" x14ac:dyDescent="0.4">
      <c r="A790" s="555"/>
      <c r="B790" s="556"/>
      <c r="C790" s="774"/>
      <c r="D790" s="557"/>
      <c r="E790" s="558"/>
      <c r="F790" s="558"/>
      <c r="G790" s="559"/>
      <c r="H790" s="557"/>
      <c r="I790" s="560"/>
      <c r="J790" s="560"/>
      <c r="K790" s="561"/>
      <c r="L790" s="557"/>
      <c r="M790" s="560"/>
      <c r="N790" s="560"/>
      <c r="O790" s="561"/>
      <c r="P790" s="557"/>
      <c r="Q790" s="564"/>
      <c r="R790" s="564"/>
      <c r="S790" s="561"/>
      <c r="T790" s="557"/>
      <c r="U790" s="564"/>
      <c r="V790" s="560"/>
      <c r="W790" s="561"/>
      <c r="X790" s="557"/>
      <c r="Y790" s="564"/>
      <c r="Z790" s="564"/>
      <c r="AA790" s="561"/>
      <c r="AB790" s="557"/>
      <c r="AC790" s="560"/>
      <c r="AD790" s="560"/>
      <c r="AE790" s="565"/>
      <c r="AF790" s="28" t="s">
        <v>0</v>
      </c>
    </row>
    <row r="791" spans="1:32" ht="15.75" customHeight="1" x14ac:dyDescent="0.4">
      <c r="A791" s="555"/>
      <c r="B791" s="556"/>
      <c r="C791" s="778"/>
      <c r="D791" s="566"/>
      <c r="E791" s="567"/>
      <c r="F791" s="567"/>
      <c r="G791" s="568"/>
      <c r="H791" s="544"/>
      <c r="I791" s="545"/>
      <c r="J791" s="545"/>
      <c r="K791" s="546"/>
      <c r="L791" s="544"/>
      <c r="M791" s="547"/>
      <c r="N791" s="548"/>
      <c r="O791" s="549"/>
      <c r="P791" s="544"/>
      <c r="Q791" s="545"/>
      <c r="R791" s="545"/>
      <c r="S791" s="546"/>
      <c r="T791" s="544"/>
      <c r="U791" s="545"/>
      <c r="V791" s="545"/>
      <c r="W791" s="546"/>
      <c r="X791" s="566"/>
      <c r="Y791" s="570"/>
      <c r="Z791" s="570"/>
      <c r="AA791" s="571"/>
      <c r="AB791" s="566"/>
      <c r="AC791" s="569"/>
      <c r="AD791" s="570"/>
      <c r="AE791" s="572"/>
      <c r="AF791" s="28" t="s">
        <v>1</v>
      </c>
    </row>
    <row r="792" spans="1:32" ht="15.75" customHeight="1" x14ac:dyDescent="0.4">
      <c r="A792" s="592"/>
      <c r="B792" s="593"/>
      <c r="C792" s="779"/>
      <c r="D792" s="573"/>
      <c r="E792" s="594"/>
      <c r="F792" s="594"/>
      <c r="G792" s="595"/>
      <c r="H792" s="573"/>
      <c r="I792" s="575"/>
      <c r="J792" s="575"/>
      <c r="K792" s="576"/>
      <c r="L792" s="573"/>
      <c r="M792" s="575"/>
      <c r="N792" s="575"/>
      <c r="O792" s="576"/>
      <c r="P792" s="596"/>
      <c r="Q792" s="597"/>
      <c r="R792" s="581"/>
      <c r="S792" s="576"/>
      <c r="T792" s="573"/>
      <c r="U792" s="574"/>
      <c r="V792" s="574"/>
      <c r="W792" s="576"/>
      <c r="X792" s="573"/>
      <c r="Y792" s="577"/>
      <c r="Z792" s="577"/>
      <c r="AA792" s="578"/>
      <c r="AB792" s="573"/>
      <c r="AC792" s="574"/>
      <c r="AD792" s="575"/>
      <c r="AE792" s="579"/>
      <c r="AF792" s="28" t="s">
        <v>542</v>
      </c>
    </row>
    <row r="793" spans="1:32" ht="15.75" customHeight="1" x14ac:dyDescent="0.4">
      <c r="A793" s="542"/>
      <c r="B793" s="543"/>
      <c r="C793" s="773"/>
      <c r="D793" s="544"/>
      <c r="E793" s="545"/>
      <c r="F793" s="545"/>
      <c r="G793" s="546"/>
      <c r="H793" s="544"/>
      <c r="I793" s="547"/>
      <c r="J793" s="548"/>
      <c r="K793" s="549"/>
      <c r="L793" s="544"/>
      <c r="M793" s="547"/>
      <c r="N793" s="548"/>
      <c r="O793" s="549"/>
      <c r="P793" s="550"/>
      <c r="Q793" s="551"/>
      <c r="R793" s="548"/>
      <c r="S793" s="549"/>
      <c r="T793" s="544"/>
      <c r="U793" s="547"/>
      <c r="V793" s="548"/>
      <c r="W793" s="549"/>
      <c r="X793" s="548"/>
      <c r="Y793" s="548"/>
      <c r="Z793" s="548"/>
      <c r="AA793" s="549"/>
      <c r="AB793" s="544"/>
      <c r="AC793" s="547"/>
      <c r="AD793" s="548"/>
      <c r="AE793" s="552"/>
      <c r="AF793" s="28" t="s">
        <v>0</v>
      </c>
    </row>
    <row r="794" spans="1:32" ht="15.75" customHeight="1" x14ac:dyDescent="0.4">
      <c r="A794" s="555"/>
      <c r="B794" s="556"/>
      <c r="C794" s="774"/>
      <c r="D794" s="557"/>
      <c r="E794" s="558"/>
      <c r="F794" s="558"/>
      <c r="G794" s="559"/>
      <c r="H794" s="557"/>
      <c r="I794" s="560"/>
      <c r="J794" s="560"/>
      <c r="K794" s="561"/>
      <c r="L794" s="557"/>
      <c r="M794" s="560"/>
      <c r="N794" s="560"/>
      <c r="O794" s="561"/>
      <c r="P794" s="562"/>
      <c r="Q794" s="563"/>
      <c r="R794" s="564"/>
      <c r="S794" s="561"/>
      <c r="T794" s="557"/>
      <c r="U794" s="560"/>
      <c r="V794" s="560"/>
      <c r="W794" s="561"/>
      <c r="X794" s="557"/>
      <c r="Y794" s="564"/>
      <c r="Z794" s="564"/>
      <c r="AA794" s="561"/>
      <c r="AB794" s="557"/>
      <c r="AC794" s="560"/>
      <c r="AD794" s="560"/>
      <c r="AE794" s="565"/>
      <c r="AF794" s="28" t="s">
        <v>0</v>
      </c>
    </row>
    <row r="795" spans="1:32" ht="15.75" customHeight="1" x14ac:dyDescent="0.4">
      <c r="A795" s="555"/>
      <c r="B795" s="556"/>
      <c r="C795" s="778"/>
      <c r="D795" s="566"/>
      <c r="E795" s="567"/>
      <c r="F795" s="567"/>
      <c r="G795" s="568"/>
      <c r="H795" s="566"/>
      <c r="I795" s="569"/>
      <c r="J795" s="570"/>
      <c r="K795" s="571"/>
      <c r="L795" s="566"/>
      <c r="M795" s="570"/>
      <c r="N795" s="570"/>
      <c r="O795" s="571"/>
      <c r="P795" s="544"/>
      <c r="Q795" s="547"/>
      <c r="R795" s="548"/>
      <c r="S795" s="549"/>
      <c r="T795" s="566"/>
      <c r="U795" s="570"/>
      <c r="V795" s="548"/>
      <c r="W795" s="571"/>
      <c r="X795" s="566"/>
      <c r="Y795" s="570"/>
      <c r="Z795" s="570"/>
      <c r="AA795" s="571"/>
      <c r="AB795" s="566"/>
      <c r="AC795" s="569"/>
      <c r="AD795" s="570"/>
      <c r="AE795" s="572"/>
      <c r="AF795" s="28" t="s">
        <v>1</v>
      </c>
    </row>
    <row r="796" spans="1:32" ht="15.75" customHeight="1" x14ac:dyDescent="0.4">
      <c r="A796" s="555"/>
      <c r="B796" s="556"/>
      <c r="C796" s="778"/>
      <c r="D796" s="573"/>
      <c r="E796" s="574"/>
      <c r="F796" s="575"/>
      <c r="G796" s="576"/>
      <c r="H796" s="573"/>
      <c r="I796" s="575"/>
      <c r="J796" s="575"/>
      <c r="K796" s="576"/>
      <c r="L796" s="573"/>
      <c r="M796" s="575"/>
      <c r="N796" s="575"/>
      <c r="O796" s="576"/>
      <c r="P796" s="573"/>
      <c r="Q796" s="574"/>
      <c r="R796" s="575"/>
      <c r="S796" s="576"/>
      <c r="T796" s="573"/>
      <c r="U796" s="575"/>
      <c r="V796" s="575"/>
      <c r="W796" s="576"/>
      <c r="X796" s="573"/>
      <c r="Y796" s="577"/>
      <c r="Z796" s="577"/>
      <c r="AA796" s="578"/>
      <c r="AB796" s="573"/>
      <c r="AC796" s="574"/>
      <c r="AD796" s="575"/>
      <c r="AE796" s="579"/>
      <c r="AF796" s="28" t="s">
        <v>542</v>
      </c>
    </row>
    <row r="797" spans="1:32" ht="15.75" customHeight="1" x14ac:dyDescent="0.4">
      <c r="A797" s="542"/>
      <c r="B797" s="543"/>
      <c r="C797" s="773"/>
      <c r="D797" s="544"/>
      <c r="E797" s="545"/>
      <c r="F797" s="545"/>
      <c r="G797" s="546"/>
      <c r="H797" s="544"/>
      <c r="I797" s="547"/>
      <c r="J797" s="548"/>
      <c r="K797" s="549"/>
      <c r="L797" s="544"/>
      <c r="M797" s="547"/>
      <c r="N797" s="548"/>
      <c r="O797" s="549"/>
      <c r="P797" s="544"/>
      <c r="Q797" s="547"/>
      <c r="R797" s="548"/>
      <c r="S797" s="549"/>
      <c r="T797" s="544"/>
      <c r="U797" s="548"/>
      <c r="V797" s="548"/>
      <c r="W797" s="549"/>
      <c r="X797" s="548"/>
      <c r="Y797" s="548"/>
      <c r="Z797" s="548"/>
      <c r="AA797" s="549"/>
      <c r="AB797" s="544"/>
      <c r="AC797" s="547"/>
      <c r="AD797" s="548"/>
      <c r="AE797" s="552"/>
      <c r="AF797" s="28" t="s">
        <v>0</v>
      </c>
    </row>
    <row r="798" spans="1:32" ht="15.75" customHeight="1" x14ac:dyDescent="0.4">
      <c r="A798" s="555"/>
      <c r="B798" s="556"/>
      <c r="C798" s="774"/>
      <c r="D798" s="557"/>
      <c r="E798" s="558"/>
      <c r="F798" s="558"/>
      <c r="G798" s="559"/>
      <c r="H798" s="557"/>
      <c r="I798" s="560"/>
      <c r="J798" s="560"/>
      <c r="K798" s="561"/>
      <c r="L798" s="557"/>
      <c r="M798" s="560"/>
      <c r="N798" s="560"/>
      <c r="O798" s="561"/>
      <c r="P798" s="562"/>
      <c r="Q798" s="563"/>
      <c r="R798" s="580"/>
      <c r="S798" s="561"/>
      <c r="T798" s="573"/>
      <c r="U798" s="575"/>
      <c r="V798" s="581"/>
      <c r="W798" s="576"/>
      <c r="X798" s="573"/>
      <c r="Y798" s="574"/>
      <c r="Z798" s="574"/>
      <c r="AA798" s="576"/>
      <c r="AB798" s="573"/>
      <c r="AC798" s="575"/>
      <c r="AD798" s="575"/>
      <c r="AE798" s="579"/>
      <c r="AF798" s="28" t="s">
        <v>0</v>
      </c>
    </row>
    <row r="799" spans="1:32" ht="15.75" customHeight="1" x14ac:dyDescent="0.4">
      <c r="A799" s="555"/>
      <c r="B799" s="556"/>
      <c r="C799" s="778"/>
      <c r="D799" s="566"/>
      <c r="E799" s="567"/>
      <c r="F799" s="567"/>
      <c r="G799" s="568"/>
      <c r="H799" s="566"/>
      <c r="I799" s="569"/>
      <c r="J799" s="570"/>
      <c r="K799" s="571"/>
      <c r="L799" s="566"/>
      <c r="M799" s="570"/>
      <c r="N799" s="570"/>
      <c r="O799" s="571"/>
      <c r="P799" s="544"/>
      <c r="Q799" s="547"/>
      <c r="R799" s="548"/>
      <c r="S799" s="549"/>
      <c r="T799" s="566"/>
      <c r="U799" s="570"/>
      <c r="V799" s="570"/>
      <c r="W799" s="571"/>
      <c r="X799" s="566"/>
      <c r="Y799" s="570"/>
      <c r="Z799" s="570"/>
      <c r="AA799" s="571"/>
      <c r="AB799" s="566"/>
      <c r="AC799" s="569"/>
      <c r="AD799" s="570"/>
      <c r="AE799" s="572"/>
      <c r="AF799" s="28" t="s">
        <v>1</v>
      </c>
    </row>
    <row r="800" spans="1:32" ht="15.75" customHeight="1" x14ac:dyDescent="0.4">
      <c r="A800" s="555"/>
      <c r="B800" s="556"/>
      <c r="C800" s="778"/>
      <c r="D800" s="573"/>
      <c r="E800" s="574"/>
      <c r="F800" s="575"/>
      <c r="G800" s="576"/>
      <c r="H800" s="573"/>
      <c r="I800" s="575"/>
      <c r="J800" s="575"/>
      <c r="K800" s="576"/>
      <c r="L800" s="573"/>
      <c r="M800" s="575"/>
      <c r="N800" s="575"/>
      <c r="O800" s="576"/>
      <c r="P800" s="573"/>
      <c r="Q800" s="574"/>
      <c r="R800" s="575"/>
      <c r="S800" s="576"/>
      <c r="T800" s="573"/>
      <c r="U800" s="575"/>
      <c r="V800" s="575"/>
      <c r="W800" s="576"/>
      <c r="X800" s="573"/>
      <c r="Y800" s="577"/>
      <c r="Z800" s="577"/>
      <c r="AA800" s="578"/>
      <c r="AB800" s="573"/>
      <c r="AC800" s="574"/>
      <c r="AD800" s="575"/>
      <c r="AE800" s="579"/>
      <c r="AF800" s="28" t="s">
        <v>542</v>
      </c>
    </row>
    <row r="801" spans="1:32" ht="15.75" customHeight="1" x14ac:dyDescent="0.4">
      <c r="A801" s="542"/>
      <c r="B801" s="543"/>
      <c r="C801" s="773"/>
      <c r="D801" s="544"/>
      <c r="E801" s="545"/>
      <c r="F801" s="545"/>
      <c r="G801" s="546"/>
      <c r="H801" s="544"/>
      <c r="I801" s="547"/>
      <c r="J801" s="548"/>
      <c r="K801" s="549"/>
      <c r="L801" s="548"/>
      <c r="M801" s="548"/>
      <c r="N801" s="548"/>
      <c r="O801" s="549"/>
      <c r="P801" s="544"/>
      <c r="Q801" s="547"/>
      <c r="R801" s="548"/>
      <c r="S801" s="549"/>
      <c r="T801" s="544"/>
      <c r="U801" s="548"/>
      <c r="V801" s="548"/>
      <c r="W801" s="549"/>
      <c r="X801" s="544"/>
      <c r="Y801" s="548"/>
      <c r="Z801" s="548"/>
      <c r="AA801" s="549"/>
      <c r="AB801" s="544"/>
      <c r="AC801" s="547"/>
      <c r="AD801" s="548"/>
      <c r="AE801" s="552"/>
      <c r="AF801" s="28" t="s">
        <v>0</v>
      </c>
    </row>
    <row r="802" spans="1:32" ht="15.75" customHeight="1" x14ac:dyDescent="0.4">
      <c r="A802" s="555"/>
      <c r="B802" s="556"/>
      <c r="C802" s="774"/>
      <c r="D802" s="557"/>
      <c r="E802" s="558"/>
      <c r="F802" s="558"/>
      <c r="G802" s="559"/>
      <c r="H802" s="557"/>
      <c r="I802" s="560"/>
      <c r="J802" s="560"/>
      <c r="K802" s="561"/>
      <c r="L802" s="557"/>
      <c r="M802" s="560"/>
      <c r="N802" s="560"/>
      <c r="O802" s="561"/>
      <c r="P802" s="557"/>
      <c r="Q802" s="564"/>
      <c r="R802" s="564"/>
      <c r="S802" s="561"/>
      <c r="T802" s="557"/>
      <c r="U802" s="564"/>
      <c r="V802" s="560"/>
      <c r="W802" s="561"/>
      <c r="X802" s="557"/>
      <c r="Y802" s="564"/>
      <c r="Z802" s="564"/>
      <c r="AA802" s="561"/>
      <c r="AB802" s="557"/>
      <c r="AC802" s="560"/>
      <c r="AD802" s="560"/>
      <c r="AE802" s="565"/>
      <c r="AF802" s="28" t="s">
        <v>0</v>
      </c>
    </row>
    <row r="803" spans="1:32" ht="15.75" customHeight="1" x14ac:dyDescent="0.4">
      <c r="A803" s="555"/>
      <c r="B803" s="556"/>
      <c r="C803" s="778"/>
      <c r="D803" s="566"/>
      <c r="E803" s="567"/>
      <c r="F803" s="567"/>
      <c r="G803" s="568"/>
      <c r="H803" s="566"/>
      <c r="I803" s="569"/>
      <c r="J803" s="570"/>
      <c r="K803" s="571"/>
      <c r="L803" s="566"/>
      <c r="M803" s="570"/>
      <c r="N803" s="570"/>
      <c r="O803" s="571"/>
      <c r="P803" s="582"/>
      <c r="Q803" s="583"/>
      <c r="R803" s="548"/>
      <c r="S803" s="571"/>
      <c r="T803" s="566"/>
      <c r="U803" s="570"/>
      <c r="V803" s="548"/>
      <c r="W803" s="571"/>
      <c r="X803" s="566"/>
      <c r="Y803" s="570"/>
      <c r="Z803" s="570"/>
      <c r="AA803" s="571"/>
      <c r="AB803" s="566"/>
      <c r="AC803" s="569"/>
      <c r="AD803" s="570"/>
      <c r="AE803" s="572"/>
      <c r="AF803" s="28" t="s">
        <v>1</v>
      </c>
    </row>
    <row r="804" spans="1:32" ht="15.75" customHeight="1" x14ac:dyDescent="0.4">
      <c r="A804" s="555"/>
      <c r="B804" s="556"/>
      <c r="C804" s="778"/>
      <c r="D804" s="566"/>
      <c r="E804" s="567"/>
      <c r="F804" s="567"/>
      <c r="G804" s="568"/>
      <c r="H804" s="566"/>
      <c r="I804" s="570"/>
      <c r="J804" s="570"/>
      <c r="K804" s="571"/>
      <c r="L804" s="566"/>
      <c r="M804" s="570"/>
      <c r="N804" s="570"/>
      <c r="O804" s="571"/>
      <c r="P804" s="582"/>
      <c r="Q804" s="583"/>
      <c r="R804" s="584"/>
      <c r="S804" s="571"/>
      <c r="T804" s="566"/>
      <c r="U804" s="569"/>
      <c r="V804" s="569"/>
      <c r="W804" s="571"/>
      <c r="X804" s="566"/>
      <c r="Y804" s="585"/>
      <c r="Z804" s="585"/>
      <c r="AA804" s="586"/>
      <c r="AB804" s="566"/>
      <c r="AC804" s="569"/>
      <c r="AD804" s="570"/>
      <c r="AE804" s="572"/>
      <c r="AF804" s="28" t="s">
        <v>542</v>
      </c>
    </row>
    <row r="805" spans="1:32" ht="15.75" customHeight="1" x14ac:dyDescent="0.4">
      <c r="A805" s="542"/>
      <c r="B805" s="543"/>
      <c r="C805" s="773"/>
      <c r="D805" s="544"/>
      <c r="E805" s="545"/>
      <c r="F805" s="545"/>
      <c r="G805" s="546"/>
      <c r="H805" s="544"/>
      <c r="I805" s="547"/>
      <c r="J805" s="548"/>
      <c r="K805" s="549"/>
      <c r="L805" s="544"/>
      <c r="M805" s="548"/>
      <c r="N805" s="548"/>
      <c r="O805" s="549"/>
      <c r="P805" s="550"/>
      <c r="Q805" s="551"/>
      <c r="R805" s="548"/>
      <c r="S805" s="587"/>
      <c r="T805" s="544"/>
      <c r="U805" s="548"/>
      <c r="V805" s="548"/>
      <c r="W805" s="587"/>
      <c r="X805" s="548"/>
      <c r="Y805" s="548"/>
      <c r="Z805" s="548"/>
      <c r="AA805" s="549"/>
      <c r="AB805" s="544"/>
      <c r="AC805" s="547"/>
      <c r="AD805" s="548"/>
      <c r="AE805" s="552"/>
      <c r="AF805" s="28" t="s">
        <v>0</v>
      </c>
    </row>
    <row r="806" spans="1:32" ht="15.75" customHeight="1" x14ac:dyDescent="0.4">
      <c r="A806" s="555"/>
      <c r="B806" s="556"/>
      <c r="C806" s="774"/>
      <c r="D806" s="557"/>
      <c r="E806" s="558"/>
      <c r="F806" s="558"/>
      <c r="G806" s="559"/>
      <c r="H806" s="557"/>
      <c r="I806" s="560"/>
      <c r="J806" s="560"/>
      <c r="K806" s="561"/>
      <c r="L806" s="557"/>
      <c r="M806" s="560"/>
      <c r="N806" s="560"/>
      <c r="O806" s="561"/>
      <c r="P806" s="562"/>
      <c r="Q806" s="563"/>
      <c r="R806" s="564"/>
      <c r="S806" s="561"/>
      <c r="T806" s="557"/>
      <c r="U806" s="560"/>
      <c r="V806" s="560"/>
      <c r="W806" s="588"/>
      <c r="X806" s="557"/>
      <c r="Y806" s="564"/>
      <c r="Z806" s="564"/>
      <c r="AA806" s="561"/>
      <c r="AB806" s="557"/>
      <c r="AC806" s="560"/>
      <c r="AD806" s="560"/>
      <c r="AE806" s="565"/>
      <c r="AF806" s="28" t="s">
        <v>0</v>
      </c>
    </row>
    <row r="807" spans="1:32" ht="15.75" customHeight="1" x14ac:dyDescent="0.4">
      <c r="A807" s="555"/>
      <c r="B807" s="556"/>
      <c r="C807" s="778"/>
      <c r="D807" s="566"/>
      <c r="E807" s="567"/>
      <c r="F807" s="567"/>
      <c r="G807" s="568"/>
      <c r="H807" s="566"/>
      <c r="I807" s="569"/>
      <c r="J807" s="570"/>
      <c r="K807" s="571"/>
      <c r="L807" s="566"/>
      <c r="M807" s="570"/>
      <c r="N807" s="570"/>
      <c r="O807" s="571"/>
      <c r="P807" s="566"/>
      <c r="Q807" s="569"/>
      <c r="R807" s="548"/>
      <c r="S807" s="571"/>
      <c r="T807" s="566"/>
      <c r="U807" s="570"/>
      <c r="V807" s="548"/>
      <c r="W807" s="571"/>
      <c r="X807" s="566"/>
      <c r="Y807" s="570"/>
      <c r="Z807" s="570"/>
      <c r="AA807" s="571"/>
      <c r="AB807" s="566"/>
      <c r="AC807" s="569"/>
      <c r="AD807" s="570"/>
      <c r="AE807" s="572"/>
      <c r="AF807" s="28" t="s">
        <v>1</v>
      </c>
    </row>
    <row r="808" spans="1:32" ht="15.75" customHeight="1" x14ac:dyDescent="0.4">
      <c r="A808" s="555"/>
      <c r="B808" s="556"/>
      <c r="C808" s="778"/>
      <c r="D808" s="573"/>
      <c r="E808" s="574"/>
      <c r="F808" s="575"/>
      <c r="G808" s="576"/>
      <c r="H808" s="573"/>
      <c r="I808" s="575"/>
      <c r="J808" s="575"/>
      <c r="K808" s="576"/>
      <c r="L808" s="573"/>
      <c r="M808" s="575"/>
      <c r="N808" s="575"/>
      <c r="O808" s="576"/>
      <c r="P808" s="573"/>
      <c r="Q808" s="574"/>
      <c r="R808" s="575"/>
      <c r="S808" s="576"/>
      <c r="T808" s="573"/>
      <c r="U808" s="575"/>
      <c r="V808" s="575"/>
      <c r="W808" s="576"/>
      <c r="X808" s="573"/>
      <c r="Y808" s="577"/>
      <c r="Z808" s="577"/>
      <c r="AA808" s="578"/>
      <c r="AB808" s="573"/>
      <c r="AC808" s="574"/>
      <c r="AD808" s="575"/>
      <c r="AE808" s="579"/>
      <c r="AF808" s="28" t="s">
        <v>542</v>
      </c>
    </row>
    <row r="809" spans="1:32" ht="15.75" customHeight="1" x14ac:dyDescent="0.4">
      <c r="A809" s="542"/>
      <c r="B809" s="543"/>
      <c r="C809" s="773"/>
      <c r="D809" s="544"/>
      <c r="E809" s="545"/>
      <c r="F809" s="545"/>
      <c r="G809" s="546"/>
      <c r="H809" s="544"/>
      <c r="I809" s="547"/>
      <c r="J809" s="548"/>
      <c r="K809" s="589"/>
      <c r="L809" s="544"/>
      <c r="M809" s="548"/>
      <c r="N809" s="548"/>
      <c r="O809" s="589"/>
      <c r="P809" s="550"/>
      <c r="Q809" s="551"/>
      <c r="R809" s="548"/>
      <c r="S809" s="590"/>
      <c r="T809" s="544"/>
      <c r="U809" s="548"/>
      <c r="V809" s="548"/>
      <c r="W809" s="549"/>
      <c r="X809" s="548"/>
      <c r="Y809" s="548"/>
      <c r="Z809" s="548"/>
      <c r="AA809" s="549"/>
      <c r="AB809" s="544"/>
      <c r="AC809" s="547"/>
      <c r="AD809" s="548"/>
      <c r="AE809" s="552"/>
      <c r="AF809" s="28" t="s">
        <v>0</v>
      </c>
    </row>
    <row r="810" spans="1:32" ht="15.75" customHeight="1" x14ac:dyDescent="0.4">
      <c r="A810" s="555"/>
      <c r="B810" s="556"/>
      <c r="C810" s="774"/>
      <c r="D810" s="557"/>
      <c r="E810" s="558"/>
      <c r="F810" s="558"/>
      <c r="G810" s="559"/>
      <c r="H810" s="557"/>
      <c r="I810" s="560"/>
      <c r="J810" s="560"/>
      <c r="K810" s="561"/>
      <c r="L810" s="557"/>
      <c r="M810" s="560"/>
      <c r="N810" s="560"/>
      <c r="O810" s="591"/>
      <c r="P810" s="562"/>
      <c r="Q810" s="563"/>
      <c r="R810" s="580"/>
      <c r="S810" s="561"/>
      <c r="T810" s="557"/>
      <c r="U810" s="560"/>
      <c r="V810" s="560"/>
      <c r="W810" s="561"/>
      <c r="X810" s="557"/>
      <c r="Y810" s="564"/>
      <c r="Z810" s="564"/>
      <c r="AA810" s="561"/>
      <c r="AB810" s="557"/>
      <c r="AC810" s="560"/>
      <c r="AD810" s="560"/>
      <c r="AE810" s="565"/>
      <c r="AF810" s="28" t="s">
        <v>0</v>
      </c>
    </row>
    <row r="811" spans="1:32" ht="15.75" customHeight="1" x14ac:dyDescent="0.4">
      <c r="A811" s="555"/>
      <c r="B811" s="556"/>
      <c r="C811" s="778"/>
      <c r="D811" s="566"/>
      <c r="E811" s="567"/>
      <c r="F811" s="567"/>
      <c r="G811" s="568"/>
      <c r="H811" s="566"/>
      <c r="I811" s="569"/>
      <c r="J811" s="570"/>
      <c r="K811" s="571"/>
      <c r="L811" s="566"/>
      <c r="M811" s="570"/>
      <c r="N811" s="570"/>
      <c r="O811" s="571"/>
      <c r="P811" s="566"/>
      <c r="Q811" s="569"/>
      <c r="R811" s="548"/>
      <c r="S811" s="571"/>
      <c r="T811" s="566"/>
      <c r="U811" s="570"/>
      <c r="V811" s="548"/>
      <c r="W811" s="571"/>
      <c r="X811" s="566"/>
      <c r="Y811" s="570"/>
      <c r="Z811" s="570"/>
      <c r="AA811" s="571"/>
      <c r="AB811" s="566"/>
      <c r="AC811" s="569"/>
      <c r="AD811" s="570"/>
      <c r="AE811" s="572"/>
      <c r="AF811" s="28" t="s">
        <v>1</v>
      </c>
    </row>
    <row r="812" spans="1:32" ht="15.75" customHeight="1" x14ac:dyDescent="0.4">
      <c r="A812" s="555"/>
      <c r="B812" s="556"/>
      <c r="C812" s="778"/>
      <c r="D812" s="573"/>
      <c r="E812" s="574"/>
      <c r="F812" s="575"/>
      <c r="G812" s="576"/>
      <c r="H812" s="573"/>
      <c r="I812" s="575"/>
      <c r="J812" s="575"/>
      <c r="K812" s="576"/>
      <c r="L812" s="573"/>
      <c r="M812" s="575"/>
      <c r="N812" s="575"/>
      <c r="O812" s="576"/>
      <c r="P812" s="573"/>
      <c r="Q812" s="574"/>
      <c r="R812" s="575"/>
      <c r="S812" s="576"/>
      <c r="T812" s="573"/>
      <c r="U812" s="575"/>
      <c r="V812" s="575"/>
      <c r="W812" s="576"/>
      <c r="X812" s="573"/>
      <c r="Y812" s="577"/>
      <c r="Z812" s="577"/>
      <c r="AA812" s="578"/>
      <c r="AB812" s="573"/>
      <c r="AC812" s="574"/>
      <c r="AD812" s="575"/>
      <c r="AE812" s="579"/>
      <c r="AF812" s="28" t="s">
        <v>542</v>
      </c>
    </row>
    <row r="813" spans="1:32" ht="15.75" customHeight="1" x14ac:dyDescent="0.4">
      <c r="A813" s="542"/>
      <c r="B813" s="543"/>
      <c r="C813" s="773"/>
      <c r="D813" s="544"/>
      <c r="E813" s="545"/>
      <c r="F813" s="545"/>
      <c r="G813" s="546"/>
      <c r="H813" s="544"/>
      <c r="I813" s="547"/>
      <c r="J813" s="548"/>
      <c r="K813" s="549"/>
      <c r="L813" s="548"/>
      <c r="M813" s="548"/>
      <c r="N813" s="548"/>
      <c r="O813" s="589"/>
      <c r="P813" s="544"/>
      <c r="Q813" s="547"/>
      <c r="R813" s="548"/>
      <c r="S813" s="587"/>
      <c r="T813" s="544"/>
      <c r="U813" s="548"/>
      <c r="V813" s="548"/>
      <c r="W813" s="589"/>
      <c r="X813" s="544"/>
      <c r="Y813" s="548"/>
      <c r="Z813" s="548"/>
      <c r="AA813" s="549"/>
      <c r="AB813" s="544"/>
      <c r="AC813" s="547"/>
      <c r="AD813" s="548"/>
      <c r="AE813" s="552"/>
      <c r="AF813" s="28" t="s">
        <v>0</v>
      </c>
    </row>
    <row r="814" spans="1:32" ht="15.75" customHeight="1" x14ac:dyDescent="0.4">
      <c r="A814" s="555"/>
      <c r="B814" s="556"/>
      <c r="C814" s="774"/>
      <c r="D814" s="557"/>
      <c r="E814" s="558"/>
      <c r="F814" s="558"/>
      <c r="G814" s="559"/>
      <c r="H814" s="557"/>
      <c r="I814" s="560"/>
      <c r="J814" s="560"/>
      <c r="K814" s="561"/>
      <c r="L814" s="557"/>
      <c r="M814" s="560"/>
      <c r="N814" s="560"/>
      <c r="O814" s="561"/>
      <c r="P814" s="557"/>
      <c r="Q814" s="564"/>
      <c r="R814" s="564"/>
      <c r="S814" s="561"/>
      <c r="T814" s="557"/>
      <c r="U814" s="564"/>
      <c r="V814" s="560"/>
      <c r="W814" s="561"/>
      <c r="X814" s="557"/>
      <c r="Y814" s="564"/>
      <c r="Z814" s="564"/>
      <c r="AA814" s="561"/>
      <c r="AB814" s="557"/>
      <c r="AC814" s="560"/>
      <c r="AD814" s="560"/>
      <c r="AE814" s="565"/>
      <c r="AF814" s="28" t="s">
        <v>0</v>
      </c>
    </row>
    <row r="815" spans="1:32" ht="15.75" customHeight="1" x14ac:dyDescent="0.4">
      <c r="A815" s="555"/>
      <c r="B815" s="556"/>
      <c r="C815" s="778"/>
      <c r="D815" s="566"/>
      <c r="E815" s="567"/>
      <c r="F815" s="567"/>
      <c r="G815" s="568"/>
      <c r="H815" s="566"/>
      <c r="I815" s="569"/>
      <c r="J815" s="570"/>
      <c r="K815" s="571"/>
      <c r="L815" s="566"/>
      <c r="M815" s="570"/>
      <c r="N815" s="570"/>
      <c r="O815" s="571"/>
      <c r="P815" s="582"/>
      <c r="Q815" s="583"/>
      <c r="R815" s="548"/>
      <c r="S815" s="571"/>
      <c r="T815" s="566"/>
      <c r="U815" s="570"/>
      <c r="V815" s="548"/>
      <c r="W815" s="571"/>
      <c r="X815" s="566"/>
      <c r="Y815" s="570"/>
      <c r="Z815" s="570"/>
      <c r="AA815" s="571"/>
      <c r="AB815" s="566"/>
      <c r="AC815" s="569"/>
      <c r="AD815" s="570"/>
      <c r="AE815" s="572"/>
      <c r="AF815" s="28" t="s">
        <v>1</v>
      </c>
    </row>
    <row r="816" spans="1:32" ht="15.75" customHeight="1" x14ac:dyDescent="0.4">
      <c r="A816" s="555"/>
      <c r="B816" s="556"/>
      <c r="C816" s="778"/>
      <c r="D816" s="566"/>
      <c r="E816" s="567"/>
      <c r="F816" s="567"/>
      <c r="G816" s="568"/>
      <c r="H816" s="566"/>
      <c r="I816" s="570"/>
      <c r="J816" s="570"/>
      <c r="K816" s="571"/>
      <c r="L816" s="566"/>
      <c r="M816" s="570"/>
      <c r="N816" s="570"/>
      <c r="O816" s="571"/>
      <c r="P816" s="582"/>
      <c r="Q816" s="583"/>
      <c r="R816" s="584"/>
      <c r="S816" s="571"/>
      <c r="T816" s="566"/>
      <c r="U816" s="569"/>
      <c r="V816" s="569"/>
      <c r="W816" s="571"/>
      <c r="X816" s="566"/>
      <c r="Y816" s="585"/>
      <c r="Z816" s="585"/>
      <c r="AA816" s="586"/>
      <c r="AB816" s="566"/>
      <c r="AC816" s="569"/>
      <c r="AD816" s="570"/>
      <c r="AE816" s="572"/>
      <c r="AF816" s="28" t="s">
        <v>542</v>
      </c>
    </row>
    <row r="817" spans="1:32" ht="15.75" customHeight="1" x14ac:dyDescent="0.4">
      <c r="A817" s="542"/>
      <c r="B817" s="543"/>
      <c r="C817" s="773"/>
      <c r="D817" s="544"/>
      <c r="E817" s="545"/>
      <c r="F817" s="545"/>
      <c r="G817" s="546"/>
      <c r="H817" s="544"/>
      <c r="I817" s="547"/>
      <c r="J817" s="548"/>
      <c r="K817" s="549"/>
      <c r="L817" s="544"/>
      <c r="M817" s="548"/>
      <c r="N817" s="548"/>
      <c r="O817" s="549"/>
      <c r="P817" s="544"/>
      <c r="Q817" s="547"/>
      <c r="R817" s="548"/>
      <c r="S817" s="549"/>
      <c r="T817" s="544"/>
      <c r="U817" s="548"/>
      <c r="V817" s="548"/>
      <c r="W817" s="549"/>
      <c r="X817" s="548"/>
      <c r="Y817" s="548"/>
      <c r="Z817" s="548"/>
      <c r="AA817" s="549"/>
      <c r="AB817" s="544"/>
      <c r="AC817" s="547"/>
      <c r="AD817" s="548"/>
      <c r="AE817" s="552"/>
      <c r="AF817" s="28" t="s">
        <v>0</v>
      </c>
    </row>
    <row r="818" spans="1:32" ht="15.75" customHeight="1" x14ac:dyDescent="0.4">
      <c r="A818" s="555"/>
      <c r="B818" s="556"/>
      <c r="C818" s="774"/>
      <c r="D818" s="557"/>
      <c r="E818" s="558"/>
      <c r="F818" s="558"/>
      <c r="G818" s="559"/>
      <c r="H818" s="557"/>
      <c r="I818" s="560"/>
      <c r="J818" s="560"/>
      <c r="K818" s="561"/>
      <c r="L818" s="557"/>
      <c r="M818" s="560"/>
      <c r="N818" s="560"/>
      <c r="O818" s="561"/>
      <c r="P818" s="562"/>
      <c r="Q818" s="563"/>
      <c r="R818" s="564"/>
      <c r="S818" s="561"/>
      <c r="T818" s="557"/>
      <c r="U818" s="560"/>
      <c r="V818" s="560"/>
      <c r="W818" s="561"/>
      <c r="X818" s="557"/>
      <c r="Y818" s="564"/>
      <c r="Z818" s="564"/>
      <c r="AA818" s="561"/>
      <c r="AB818" s="557"/>
      <c r="AC818" s="560"/>
      <c r="AD818" s="560"/>
      <c r="AE818" s="565"/>
      <c r="AF818" s="28" t="s">
        <v>0</v>
      </c>
    </row>
    <row r="819" spans="1:32" ht="15.75" customHeight="1" x14ac:dyDescent="0.4">
      <c r="A819" s="555"/>
      <c r="B819" s="556"/>
      <c r="C819" s="778"/>
      <c r="D819" s="566"/>
      <c r="E819" s="567"/>
      <c r="F819" s="567"/>
      <c r="G819" s="568"/>
      <c r="H819" s="566"/>
      <c r="I819" s="569"/>
      <c r="J819" s="570"/>
      <c r="K819" s="571"/>
      <c r="L819" s="566"/>
      <c r="M819" s="570"/>
      <c r="N819" s="570"/>
      <c r="O819" s="571"/>
      <c r="P819" s="544"/>
      <c r="Q819" s="547"/>
      <c r="R819" s="548"/>
      <c r="S819" s="549"/>
      <c r="T819" s="566"/>
      <c r="U819" s="570"/>
      <c r="V819" s="548"/>
      <c r="W819" s="571"/>
      <c r="X819" s="566"/>
      <c r="Y819" s="570"/>
      <c r="Z819" s="570"/>
      <c r="AA819" s="571"/>
      <c r="AB819" s="566"/>
      <c r="AC819" s="569"/>
      <c r="AD819" s="570"/>
      <c r="AE819" s="572"/>
      <c r="AF819" s="28" t="s">
        <v>1</v>
      </c>
    </row>
    <row r="820" spans="1:32" ht="15.75" customHeight="1" x14ac:dyDescent="0.4">
      <c r="A820" s="555"/>
      <c r="B820" s="556"/>
      <c r="C820" s="778"/>
      <c r="D820" s="573"/>
      <c r="E820" s="574"/>
      <c r="F820" s="575"/>
      <c r="G820" s="576"/>
      <c r="H820" s="573"/>
      <c r="I820" s="575"/>
      <c r="J820" s="575"/>
      <c r="K820" s="576"/>
      <c r="L820" s="573"/>
      <c r="M820" s="575"/>
      <c r="N820" s="575"/>
      <c r="O820" s="576"/>
      <c r="P820" s="573"/>
      <c r="Q820" s="574"/>
      <c r="R820" s="575"/>
      <c r="S820" s="576"/>
      <c r="T820" s="573"/>
      <c r="U820" s="575"/>
      <c r="V820" s="575"/>
      <c r="W820" s="576"/>
      <c r="X820" s="573"/>
      <c r="Y820" s="577"/>
      <c r="Z820" s="577"/>
      <c r="AA820" s="578"/>
      <c r="AB820" s="573"/>
      <c r="AC820" s="574"/>
      <c r="AD820" s="575"/>
      <c r="AE820" s="579"/>
      <c r="AF820" s="28" t="s">
        <v>542</v>
      </c>
    </row>
    <row r="821" spans="1:32" ht="15.75" customHeight="1" x14ac:dyDescent="0.4">
      <c r="A821" s="542"/>
      <c r="B821" s="543"/>
      <c r="C821" s="773"/>
      <c r="D821" s="544"/>
      <c r="E821" s="545"/>
      <c r="F821" s="545"/>
      <c r="G821" s="546"/>
      <c r="H821" s="544"/>
      <c r="I821" s="547"/>
      <c r="J821" s="548"/>
      <c r="K821" s="549"/>
      <c r="L821" s="544"/>
      <c r="M821" s="548"/>
      <c r="N821" s="548"/>
      <c r="O821" s="549"/>
      <c r="P821" s="550"/>
      <c r="Q821" s="551"/>
      <c r="R821" s="548"/>
      <c r="S821" s="549"/>
      <c r="T821" s="544"/>
      <c r="U821" s="548"/>
      <c r="V821" s="548"/>
      <c r="W821" s="549"/>
      <c r="X821" s="548"/>
      <c r="Y821" s="548"/>
      <c r="Z821" s="548"/>
      <c r="AA821" s="549"/>
      <c r="AB821" s="544"/>
      <c r="AC821" s="547"/>
      <c r="AD821" s="548"/>
      <c r="AE821" s="552"/>
      <c r="AF821" s="28" t="s">
        <v>0</v>
      </c>
    </row>
    <row r="822" spans="1:32" ht="15.75" customHeight="1" x14ac:dyDescent="0.4">
      <c r="A822" s="555"/>
      <c r="B822" s="556"/>
      <c r="C822" s="774"/>
      <c r="D822" s="557"/>
      <c r="E822" s="558"/>
      <c r="F822" s="558"/>
      <c r="G822" s="559"/>
      <c r="H822" s="557"/>
      <c r="I822" s="560"/>
      <c r="J822" s="560"/>
      <c r="K822" s="561"/>
      <c r="L822" s="557"/>
      <c r="M822" s="560"/>
      <c r="N822" s="560"/>
      <c r="O822" s="561"/>
      <c r="P822" s="562"/>
      <c r="Q822" s="563"/>
      <c r="R822" s="580"/>
      <c r="S822" s="561"/>
      <c r="T822" s="557"/>
      <c r="U822" s="560"/>
      <c r="V822" s="560"/>
      <c r="W822" s="561"/>
      <c r="X822" s="557"/>
      <c r="Y822" s="564"/>
      <c r="Z822" s="564"/>
      <c r="AA822" s="561"/>
      <c r="AB822" s="557"/>
      <c r="AC822" s="560"/>
      <c r="AD822" s="560"/>
      <c r="AE822" s="565"/>
      <c r="AF822" s="28" t="s">
        <v>0</v>
      </c>
    </row>
    <row r="823" spans="1:32" ht="15.75" customHeight="1" x14ac:dyDescent="0.4">
      <c r="A823" s="555"/>
      <c r="B823" s="556"/>
      <c r="C823" s="778"/>
      <c r="D823" s="566"/>
      <c r="E823" s="567"/>
      <c r="F823" s="567"/>
      <c r="G823" s="568"/>
      <c r="H823" s="566"/>
      <c r="I823" s="569"/>
      <c r="J823" s="548"/>
      <c r="K823" s="571"/>
      <c r="L823" s="566"/>
      <c r="M823" s="570"/>
      <c r="N823" s="548"/>
      <c r="O823" s="571"/>
      <c r="P823" s="566"/>
      <c r="Q823" s="569"/>
      <c r="R823" s="548"/>
      <c r="S823" s="571"/>
      <c r="T823" s="566"/>
      <c r="U823" s="570"/>
      <c r="V823" s="570"/>
      <c r="W823" s="571"/>
      <c r="X823" s="566"/>
      <c r="Y823" s="570"/>
      <c r="Z823" s="570"/>
      <c r="AA823" s="571"/>
      <c r="AB823" s="566"/>
      <c r="AC823" s="569"/>
      <c r="AD823" s="570"/>
      <c r="AE823" s="572"/>
      <c r="AF823" s="28" t="s">
        <v>1</v>
      </c>
    </row>
    <row r="824" spans="1:32" ht="15.75" customHeight="1" x14ac:dyDescent="0.4">
      <c r="A824" s="555"/>
      <c r="B824" s="556"/>
      <c r="C824" s="778"/>
      <c r="D824" s="573"/>
      <c r="E824" s="574"/>
      <c r="F824" s="575"/>
      <c r="G824" s="576"/>
      <c r="H824" s="573"/>
      <c r="I824" s="575"/>
      <c r="J824" s="575"/>
      <c r="K824" s="576"/>
      <c r="L824" s="573"/>
      <c r="M824" s="575"/>
      <c r="N824" s="575"/>
      <c r="O824" s="576"/>
      <c r="P824" s="573"/>
      <c r="Q824" s="574"/>
      <c r="R824" s="575"/>
      <c r="S824" s="576"/>
      <c r="T824" s="573"/>
      <c r="U824" s="575"/>
      <c r="V824" s="575"/>
      <c r="W824" s="576"/>
      <c r="X824" s="573"/>
      <c r="Y824" s="577"/>
      <c r="Z824" s="577"/>
      <c r="AA824" s="578"/>
      <c r="AB824" s="573"/>
      <c r="AC824" s="574"/>
      <c r="AD824" s="575"/>
      <c r="AE824" s="579"/>
      <c r="AF824" s="28" t="s">
        <v>542</v>
      </c>
    </row>
    <row r="825" spans="1:32" ht="15.75" customHeight="1" x14ac:dyDescent="0.4">
      <c r="A825" s="542"/>
      <c r="B825" s="543"/>
      <c r="C825" s="773"/>
      <c r="D825" s="544"/>
      <c r="E825" s="545"/>
      <c r="F825" s="545"/>
      <c r="G825" s="546"/>
      <c r="H825" s="544"/>
      <c r="I825" s="547"/>
      <c r="J825" s="548"/>
      <c r="K825" s="549"/>
      <c r="L825" s="548"/>
      <c r="M825" s="548"/>
      <c r="N825" s="548"/>
      <c r="O825" s="549"/>
      <c r="P825" s="544"/>
      <c r="Q825" s="545"/>
      <c r="R825" s="545"/>
      <c r="S825" s="546"/>
      <c r="T825" s="544"/>
      <c r="U825" s="545"/>
      <c r="V825" s="545"/>
      <c r="W825" s="546"/>
      <c r="X825" s="544"/>
      <c r="Y825" s="548"/>
      <c r="Z825" s="548"/>
      <c r="AA825" s="549"/>
      <c r="AB825" s="544"/>
      <c r="AC825" s="547"/>
      <c r="AD825" s="548"/>
      <c r="AE825" s="552"/>
      <c r="AF825" s="28" t="s">
        <v>0</v>
      </c>
    </row>
    <row r="826" spans="1:32" ht="15.75" customHeight="1" x14ac:dyDescent="0.4">
      <c r="A826" s="555"/>
      <c r="B826" s="556"/>
      <c r="C826" s="774"/>
      <c r="D826" s="557"/>
      <c r="E826" s="558"/>
      <c r="F826" s="558"/>
      <c r="G826" s="559"/>
      <c r="H826" s="557"/>
      <c r="I826" s="560"/>
      <c r="J826" s="560"/>
      <c r="K826" s="561"/>
      <c r="L826" s="557"/>
      <c r="M826" s="560"/>
      <c r="N826" s="560"/>
      <c r="O826" s="561"/>
      <c r="P826" s="557"/>
      <c r="Q826" s="564"/>
      <c r="R826" s="564"/>
      <c r="S826" s="561"/>
      <c r="T826" s="557"/>
      <c r="U826" s="564"/>
      <c r="V826" s="560"/>
      <c r="W826" s="561"/>
      <c r="X826" s="557"/>
      <c r="Y826" s="564"/>
      <c r="Z826" s="564"/>
      <c r="AA826" s="561"/>
      <c r="AB826" s="557"/>
      <c r="AC826" s="560"/>
      <c r="AD826" s="560"/>
      <c r="AE826" s="565"/>
      <c r="AF826" s="28" t="s">
        <v>0</v>
      </c>
    </row>
    <row r="827" spans="1:32" ht="15.75" customHeight="1" x14ac:dyDescent="0.4">
      <c r="A827" s="555"/>
      <c r="B827" s="556"/>
      <c r="C827" s="778"/>
      <c r="D827" s="566"/>
      <c r="E827" s="567"/>
      <c r="F827" s="567"/>
      <c r="G827" s="568"/>
      <c r="H827" s="544"/>
      <c r="I827" s="545"/>
      <c r="J827" s="545"/>
      <c r="K827" s="546"/>
      <c r="L827" s="544"/>
      <c r="M827" s="547"/>
      <c r="N827" s="548"/>
      <c r="O827" s="549"/>
      <c r="P827" s="544"/>
      <c r="Q827" s="545"/>
      <c r="R827" s="545"/>
      <c r="S827" s="546"/>
      <c r="T827" s="544"/>
      <c r="U827" s="545"/>
      <c r="V827" s="545"/>
      <c r="W827" s="546"/>
      <c r="X827" s="566"/>
      <c r="Y827" s="570"/>
      <c r="Z827" s="570"/>
      <c r="AA827" s="571"/>
      <c r="AB827" s="566"/>
      <c r="AC827" s="569"/>
      <c r="AD827" s="570"/>
      <c r="AE827" s="572"/>
      <c r="AF827" s="28" t="s">
        <v>1</v>
      </c>
    </row>
    <row r="828" spans="1:32" ht="15.75" customHeight="1" x14ac:dyDescent="0.4">
      <c r="A828" s="592"/>
      <c r="B828" s="593"/>
      <c r="C828" s="779"/>
      <c r="D828" s="573"/>
      <c r="E828" s="594"/>
      <c r="F828" s="594"/>
      <c r="G828" s="595"/>
      <c r="H828" s="573"/>
      <c r="I828" s="575"/>
      <c r="J828" s="575"/>
      <c r="K828" s="576"/>
      <c r="L828" s="573"/>
      <c r="M828" s="575"/>
      <c r="N828" s="575"/>
      <c r="O828" s="576"/>
      <c r="P828" s="596"/>
      <c r="Q828" s="597"/>
      <c r="R828" s="581"/>
      <c r="S828" s="576"/>
      <c r="T828" s="573"/>
      <c r="U828" s="574"/>
      <c r="V828" s="574"/>
      <c r="W828" s="576"/>
      <c r="X828" s="573"/>
      <c r="Y828" s="577"/>
      <c r="Z828" s="577"/>
      <c r="AA828" s="578"/>
      <c r="AB828" s="573"/>
      <c r="AC828" s="574"/>
      <c r="AD828" s="575"/>
      <c r="AE828" s="579"/>
      <c r="AF828" s="28" t="s">
        <v>542</v>
      </c>
    </row>
    <row r="829" spans="1:32" ht="15.75" customHeight="1" x14ac:dyDescent="0.4">
      <c r="A829" s="542"/>
      <c r="B829" s="543"/>
      <c r="C829" s="773"/>
      <c r="D829" s="544"/>
      <c r="E829" s="545"/>
      <c r="F829" s="545"/>
      <c r="G829" s="546"/>
      <c r="H829" s="544"/>
      <c r="I829" s="547"/>
      <c r="J829" s="548"/>
      <c r="K829" s="549"/>
      <c r="L829" s="544"/>
      <c r="M829" s="548"/>
      <c r="N829" s="548"/>
      <c r="O829" s="549"/>
      <c r="P829" s="544"/>
      <c r="Q829" s="547"/>
      <c r="R829" s="548"/>
      <c r="S829" s="549"/>
      <c r="T829" s="544"/>
      <c r="U829" s="548"/>
      <c r="V829" s="548"/>
      <c r="W829" s="549"/>
      <c r="X829" s="548"/>
      <c r="Y829" s="548"/>
      <c r="Z829" s="548"/>
      <c r="AA829" s="549"/>
      <c r="AB829" s="544"/>
      <c r="AC829" s="547"/>
      <c r="AD829" s="548"/>
      <c r="AE829" s="552"/>
      <c r="AF829" s="28" t="s">
        <v>0</v>
      </c>
    </row>
    <row r="830" spans="1:32" ht="15.75" customHeight="1" x14ac:dyDescent="0.4">
      <c r="A830" s="555"/>
      <c r="B830" s="556"/>
      <c r="C830" s="774"/>
      <c r="D830" s="557"/>
      <c r="E830" s="558"/>
      <c r="F830" s="558"/>
      <c r="G830" s="559"/>
      <c r="H830" s="557"/>
      <c r="I830" s="560"/>
      <c r="J830" s="560"/>
      <c r="K830" s="561"/>
      <c r="L830" s="557"/>
      <c r="M830" s="560"/>
      <c r="N830" s="560"/>
      <c r="O830" s="561"/>
      <c r="P830" s="562"/>
      <c r="Q830" s="563"/>
      <c r="R830" s="564"/>
      <c r="S830" s="561"/>
      <c r="T830" s="557"/>
      <c r="U830" s="560"/>
      <c r="V830" s="560"/>
      <c r="W830" s="561"/>
      <c r="X830" s="557"/>
      <c r="Y830" s="564"/>
      <c r="Z830" s="564"/>
      <c r="AA830" s="561"/>
      <c r="AB830" s="557"/>
      <c r="AC830" s="560"/>
      <c r="AD830" s="560"/>
      <c r="AE830" s="565"/>
      <c r="AF830" s="28" t="s">
        <v>0</v>
      </c>
    </row>
    <row r="831" spans="1:32" ht="15.75" customHeight="1" x14ac:dyDescent="0.4">
      <c r="A831" s="555"/>
      <c r="B831" s="556"/>
      <c r="C831" s="778"/>
      <c r="D831" s="566"/>
      <c r="E831" s="567"/>
      <c r="F831" s="567"/>
      <c r="G831" s="568"/>
      <c r="H831" s="566"/>
      <c r="I831" s="569"/>
      <c r="J831" s="570"/>
      <c r="K831" s="571"/>
      <c r="L831" s="566"/>
      <c r="M831" s="570"/>
      <c r="N831" s="570"/>
      <c r="O831" s="571"/>
      <c r="P831" s="544"/>
      <c r="Q831" s="547"/>
      <c r="R831" s="548"/>
      <c r="S831" s="549"/>
      <c r="T831" s="566"/>
      <c r="U831" s="570"/>
      <c r="V831" s="548"/>
      <c r="W831" s="571"/>
      <c r="X831" s="566"/>
      <c r="Y831" s="570"/>
      <c r="Z831" s="570"/>
      <c r="AA831" s="571"/>
      <c r="AB831" s="566"/>
      <c r="AC831" s="569"/>
      <c r="AD831" s="570"/>
      <c r="AE831" s="572"/>
      <c r="AF831" s="28" t="s">
        <v>1</v>
      </c>
    </row>
    <row r="832" spans="1:32" ht="15.75" customHeight="1" x14ac:dyDescent="0.4">
      <c r="A832" s="555"/>
      <c r="B832" s="556"/>
      <c r="C832" s="778"/>
      <c r="D832" s="573"/>
      <c r="E832" s="574"/>
      <c r="F832" s="575"/>
      <c r="G832" s="576"/>
      <c r="H832" s="573"/>
      <c r="I832" s="575"/>
      <c r="J832" s="575"/>
      <c r="K832" s="576"/>
      <c r="L832" s="573"/>
      <c r="M832" s="575"/>
      <c r="N832" s="575"/>
      <c r="O832" s="576"/>
      <c r="P832" s="573"/>
      <c r="Q832" s="574"/>
      <c r="R832" s="575"/>
      <c r="S832" s="576"/>
      <c r="T832" s="573"/>
      <c r="U832" s="575"/>
      <c r="V832" s="575"/>
      <c r="W832" s="576"/>
      <c r="X832" s="573"/>
      <c r="Y832" s="577"/>
      <c r="Z832" s="577"/>
      <c r="AA832" s="578"/>
      <c r="AB832" s="573"/>
      <c r="AC832" s="574"/>
      <c r="AD832" s="575"/>
      <c r="AE832" s="579"/>
      <c r="AF832" s="28" t="s">
        <v>542</v>
      </c>
    </row>
    <row r="833" spans="1:32" ht="15.75" customHeight="1" x14ac:dyDescent="0.4">
      <c r="A833" s="542"/>
      <c r="B833" s="543"/>
      <c r="C833" s="773"/>
      <c r="D833" s="544"/>
      <c r="E833" s="545"/>
      <c r="F833" s="545"/>
      <c r="G833" s="546"/>
      <c r="H833" s="544"/>
      <c r="I833" s="547"/>
      <c r="J833" s="548"/>
      <c r="K833" s="549"/>
      <c r="L833" s="544"/>
      <c r="M833" s="548"/>
      <c r="N833" s="548"/>
      <c r="O833" s="549"/>
      <c r="P833" s="550"/>
      <c r="Q833" s="551"/>
      <c r="R833" s="548"/>
      <c r="S833" s="549"/>
      <c r="T833" s="544"/>
      <c r="U833" s="548"/>
      <c r="V833" s="548"/>
      <c r="W833" s="549"/>
      <c r="X833" s="548"/>
      <c r="Y833" s="548"/>
      <c r="Z833" s="548"/>
      <c r="AA833" s="549"/>
      <c r="AB833" s="544"/>
      <c r="AC833" s="547"/>
      <c r="AD833" s="548"/>
      <c r="AE833" s="552"/>
      <c r="AF833" s="28" t="s">
        <v>0</v>
      </c>
    </row>
    <row r="834" spans="1:32" ht="15.75" customHeight="1" x14ac:dyDescent="0.4">
      <c r="A834" s="555"/>
      <c r="B834" s="556"/>
      <c r="C834" s="774"/>
      <c r="D834" s="557"/>
      <c r="E834" s="558"/>
      <c r="F834" s="558"/>
      <c r="G834" s="559"/>
      <c r="H834" s="557"/>
      <c r="I834" s="560"/>
      <c r="J834" s="560"/>
      <c r="K834" s="561"/>
      <c r="L834" s="557"/>
      <c r="M834" s="560"/>
      <c r="N834" s="560"/>
      <c r="O834" s="561"/>
      <c r="P834" s="562"/>
      <c r="Q834" s="563"/>
      <c r="R834" s="580"/>
      <c r="S834" s="561"/>
      <c r="T834" s="557"/>
      <c r="U834" s="560"/>
      <c r="V834" s="560"/>
      <c r="W834" s="561"/>
      <c r="X834" s="557"/>
      <c r="Y834" s="564"/>
      <c r="Z834" s="564"/>
      <c r="AA834" s="561"/>
      <c r="AB834" s="557"/>
      <c r="AC834" s="560"/>
      <c r="AD834" s="560"/>
      <c r="AE834" s="565"/>
      <c r="AF834" s="28" t="s">
        <v>0</v>
      </c>
    </row>
    <row r="835" spans="1:32" ht="15.75" customHeight="1" x14ac:dyDescent="0.4">
      <c r="A835" s="555"/>
      <c r="B835" s="556"/>
      <c r="C835" s="778"/>
      <c r="D835" s="566"/>
      <c r="E835" s="567"/>
      <c r="F835" s="567"/>
      <c r="G835" s="568"/>
      <c r="H835" s="566"/>
      <c r="I835" s="569"/>
      <c r="J835" s="548"/>
      <c r="K835" s="571"/>
      <c r="L835" s="566"/>
      <c r="M835" s="570"/>
      <c r="N835" s="548"/>
      <c r="O835" s="571"/>
      <c r="P835" s="566"/>
      <c r="Q835" s="569"/>
      <c r="R835" s="548"/>
      <c r="S835" s="571"/>
      <c r="T835" s="566"/>
      <c r="U835" s="570"/>
      <c r="V835" s="570"/>
      <c r="W835" s="571"/>
      <c r="X835" s="566"/>
      <c r="Y835" s="570"/>
      <c r="Z835" s="570"/>
      <c r="AA835" s="571"/>
      <c r="AB835" s="566"/>
      <c r="AC835" s="569"/>
      <c r="AD835" s="570"/>
      <c r="AE835" s="572"/>
      <c r="AF835" s="28" t="s">
        <v>1</v>
      </c>
    </row>
    <row r="836" spans="1:32" ht="15.75" customHeight="1" x14ac:dyDescent="0.4">
      <c r="A836" s="555"/>
      <c r="B836" s="556"/>
      <c r="C836" s="778"/>
      <c r="D836" s="573"/>
      <c r="E836" s="574"/>
      <c r="F836" s="575"/>
      <c r="G836" s="576"/>
      <c r="H836" s="573"/>
      <c r="I836" s="575"/>
      <c r="J836" s="575"/>
      <c r="K836" s="576"/>
      <c r="L836" s="573"/>
      <c r="M836" s="575"/>
      <c r="N836" s="575"/>
      <c r="O836" s="576"/>
      <c r="P836" s="573"/>
      <c r="Q836" s="574"/>
      <c r="R836" s="575"/>
      <c r="S836" s="576"/>
      <c r="T836" s="573"/>
      <c r="U836" s="575"/>
      <c r="V836" s="575"/>
      <c r="W836" s="576"/>
      <c r="X836" s="573"/>
      <c r="Y836" s="577"/>
      <c r="Z836" s="577"/>
      <c r="AA836" s="578"/>
      <c r="AB836" s="573"/>
      <c r="AC836" s="574"/>
      <c r="AD836" s="575"/>
      <c r="AE836" s="579"/>
      <c r="AF836" s="28" t="s">
        <v>542</v>
      </c>
    </row>
    <row r="837" spans="1:32" ht="15.75" customHeight="1" x14ac:dyDescent="0.4">
      <c r="A837" s="542"/>
      <c r="B837" s="543"/>
      <c r="C837" s="773"/>
      <c r="D837" s="544"/>
      <c r="E837" s="545"/>
      <c r="F837" s="545"/>
      <c r="G837" s="546"/>
      <c r="H837" s="544"/>
      <c r="I837" s="547"/>
      <c r="J837" s="548"/>
      <c r="K837" s="549"/>
      <c r="L837" s="548"/>
      <c r="M837" s="548"/>
      <c r="N837" s="548"/>
      <c r="O837" s="549"/>
      <c r="P837" s="544"/>
      <c r="Q837" s="545"/>
      <c r="R837" s="545"/>
      <c r="S837" s="546"/>
      <c r="T837" s="544"/>
      <c r="U837" s="545"/>
      <c r="V837" s="545"/>
      <c r="W837" s="546"/>
      <c r="X837" s="544"/>
      <c r="Y837" s="548"/>
      <c r="Z837" s="548"/>
      <c r="AA837" s="549"/>
      <c r="AB837" s="544"/>
      <c r="AC837" s="547"/>
      <c r="AD837" s="548"/>
      <c r="AE837" s="552"/>
    </row>
    <row r="838" spans="1:32" ht="15.75" customHeight="1" x14ac:dyDescent="0.4">
      <c r="A838" s="555"/>
      <c r="B838" s="556"/>
      <c r="C838" s="774"/>
      <c r="D838" s="557"/>
      <c r="E838" s="558"/>
      <c r="F838" s="558"/>
      <c r="G838" s="559"/>
      <c r="H838" s="557"/>
      <c r="I838" s="560"/>
      <c r="J838" s="560"/>
      <c r="K838" s="561"/>
      <c r="L838" s="557"/>
      <c r="M838" s="560"/>
      <c r="N838" s="560"/>
      <c r="O838" s="561"/>
      <c r="P838" s="557"/>
      <c r="Q838" s="564"/>
      <c r="R838" s="564"/>
      <c r="S838" s="561"/>
      <c r="T838" s="557"/>
      <c r="U838" s="564"/>
      <c r="V838" s="560"/>
      <c r="W838" s="561"/>
      <c r="X838" s="557"/>
      <c r="Y838" s="564"/>
      <c r="Z838" s="564"/>
      <c r="AA838" s="561"/>
      <c r="AB838" s="557"/>
      <c r="AC838" s="560"/>
      <c r="AD838" s="560"/>
      <c r="AE838" s="565"/>
    </row>
    <row r="839" spans="1:32" ht="15.75" customHeight="1" x14ac:dyDescent="0.4">
      <c r="A839" s="555"/>
      <c r="B839" s="556"/>
      <c r="C839" s="778"/>
      <c r="D839" s="566"/>
      <c r="E839" s="567"/>
      <c r="F839" s="567"/>
      <c r="G839" s="568"/>
      <c r="H839" s="544"/>
      <c r="I839" s="545"/>
      <c r="J839" s="545"/>
      <c r="K839" s="546"/>
      <c r="L839" s="544"/>
      <c r="M839" s="547"/>
      <c r="N839" s="548"/>
      <c r="O839" s="549"/>
      <c r="P839" s="544"/>
      <c r="Q839" s="545"/>
      <c r="R839" s="545"/>
      <c r="S839" s="546"/>
      <c r="T839" s="544"/>
      <c r="U839" s="545"/>
      <c r="V839" s="545"/>
      <c r="W839" s="546"/>
      <c r="X839" s="566"/>
      <c r="Y839" s="570"/>
      <c r="Z839" s="570"/>
      <c r="AA839" s="571"/>
      <c r="AB839" s="566"/>
      <c r="AC839" s="569"/>
      <c r="AD839" s="570"/>
      <c r="AE839" s="572"/>
    </row>
    <row r="840" spans="1:32" ht="15.75" customHeight="1" x14ac:dyDescent="0.4">
      <c r="A840" s="592"/>
      <c r="B840" s="593"/>
      <c r="C840" s="779"/>
      <c r="D840" s="573"/>
      <c r="E840" s="594"/>
      <c r="F840" s="594"/>
      <c r="G840" s="595"/>
      <c r="H840" s="573"/>
      <c r="I840" s="575"/>
      <c r="J840" s="575"/>
      <c r="K840" s="576"/>
      <c r="L840" s="573"/>
      <c r="M840" s="575"/>
      <c r="N840" s="575"/>
      <c r="O840" s="576"/>
      <c r="P840" s="596"/>
      <c r="Q840" s="597"/>
      <c r="R840" s="581"/>
      <c r="S840" s="576"/>
      <c r="T840" s="573"/>
      <c r="U840" s="574"/>
      <c r="V840" s="574"/>
      <c r="W840" s="576"/>
      <c r="X840" s="573"/>
      <c r="Y840" s="577"/>
      <c r="Z840" s="577"/>
      <c r="AA840" s="578"/>
      <c r="AB840" s="573"/>
      <c r="AC840" s="574"/>
      <c r="AD840" s="575"/>
      <c r="AE840" s="579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88:O688">
    <cfRule type="colorScale" priority="8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79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152" priority="2739" stopIfTrue="1"/>
  </conditionalFormatting>
  <conditionalFormatting sqref="O536">
    <cfRule type="duplicateValues" dxfId="151" priority="2738" stopIfTrue="1"/>
  </conditionalFormatting>
  <conditionalFormatting sqref="O535">
    <cfRule type="duplicateValues" dxfId="150" priority="2737" stopIfTrue="1"/>
  </conditionalFormatting>
  <conditionalFormatting sqref="W536">
    <cfRule type="duplicateValues" dxfId="149" priority="2726" stopIfTrue="1"/>
  </conditionalFormatting>
  <conditionalFormatting sqref="W535">
    <cfRule type="duplicateValues" dxfId="148" priority="2725" stopIfTrue="1"/>
  </conditionalFormatting>
  <conditionalFormatting sqref="K539:K540">
    <cfRule type="duplicateValues" dxfId="147" priority="2600" stopIfTrue="1"/>
  </conditionalFormatting>
  <conditionalFormatting sqref="O540">
    <cfRule type="duplicateValues" dxfId="146" priority="2599" stopIfTrue="1"/>
  </conditionalFormatting>
  <conditionalFormatting sqref="O539">
    <cfRule type="duplicateValues" dxfId="145" priority="2598" stopIfTrue="1"/>
  </conditionalFormatting>
  <conditionalFormatting sqref="W540">
    <cfRule type="duplicateValues" dxfId="144" priority="2587" stopIfTrue="1"/>
  </conditionalFormatting>
  <conditionalFormatting sqref="W539">
    <cfRule type="duplicateValues" dxfId="143" priority="2586" stopIfTrue="1"/>
  </conditionalFormatting>
  <conditionalFormatting sqref="N417:O417">
    <cfRule type="colorScale" priority="22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44">
    <cfRule type="duplicateValues" dxfId="142" priority="2217" stopIfTrue="1"/>
  </conditionalFormatting>
  <conditionalFormatting sqref="O544">
    <cfRule type="duplicateValues" dxfId="141" priority="2216" stopIfTrue="1"/>
  </conditionalFormatting>
  <conditionalFormatting sqref="O543">
    <cfRule type="duplicateValues" dxfId="140" priority="2215" stopIfTrue="1"/>
  </conditionalFormatting>
  <conditionalFormatting sqref="G548">
    <cfRule type="duplicateValues" dxfId="139" priority="2214" stopIfTrue="1"/>
  </conditionalFormatting>
  <conditionalFormatting sqref="O548">
    <cfRule type="duplicateValues" dxfId="138" priority="2213" stopIfTrue="1"/>
  </conditionalFormatting>
  <conditionalFormatting sqref="W548">
    <cfRule type="duplicateValues" dxfId="137" priority="2212" stopIfTrue="1"/>
  </conditionalFormatting>
  <conditionalFormatting sqref="W544">
    <cfRule type="duplicateValues" dxfId="136" priority="2209" stopIfTrue="1"/>
  </conditionalFormatting>
  <conditionalFormatting sqref="W543">
    <cfRule type="duplicateValues" dxfId="135" priority="2208" stopIfTrue="1"/>
  </conditionalFormatting>
  <conditionalFormatting sqref="K551">
    <cfRule type="duplicateValues" dxfId="134" priority="2207" stopIfTrue="1"/>
  </conditionalFormatting>
  <conditionalFormatting sqref="N429:O429">
    <cfRule type="colorScale" priority="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56">
    <cfRule type="duplicateValues" dxfId="133" priority="143" stopIfTrue="1"/>
  </conditionalFormatting>
  <conditionalFormatting sqref="O556">
    <cfRule type="duplicateValues" dxfId="132" priority="142" stopIfTrue="1"/>
  </conditionalFormatting>
  <conditionalFormatting sqref="O555">
    <cfRule type="duplicateValues" dxfId="131" priority="141" stopIfTrue="1"/>
  </conditionalFormatting>
  <conditionalFormatting sqref="G560">
    <cfRule type="duplicateValues" dxfId="130" priority="140" stopIfTrue="1"/>
  </conditionalFormatting>
  <conditionalFormatting sqref="O560">
    <cfRule type="duplicateValues" dxfId="129" priority="139" stopIfTrue="1"/>
  </conditionalFormatting>
  <conditionalFormatting sqref="W560">
    <cfRule type="duplicateValues" dxfId="128" priority="138" stopIfTrue="1"/>
  </conditionalFormatting>
  <conditionalFormatting sqref="W556">
    <cfRule type="duplicateValues" dxfId="127" priority="135" stopIfTrue="1"/>
  </conditionalFormatting>
  <conditionalFormatting sqref="W555">
    <cfRule type="duplicateValues" dxfId="126" priority="134" stopIfTrue="1"/>
  </conditionalFormatting>
  <conditionalFormatting sqref="K563">
    <cfRule type="duplicateValues" dxfId="125" priority="133" stopIfTrue="1"/>
  </conditionalFormatting>
  <conditionalFormatting sqref="T83:W83">
    <cfRule type="expression" dxfId="124" priority="106" stopIfTrue="1">
      <formula>AND($C83:V150,Z83:Z150,"T04")</formula>
    </cfRule>
  </conditionalFormatting>
  <conditionalFormatting sqref="L81:O81">
    <cfRule type="expression" dxfId="123" priority="99" stopIfTrue="1">
      <formula>AND($C81:N148,R81:R148,"T04")</formula>
    </cfRule>
  </conditionalFormatting>
  <conditionalFormatting sqref="P85:S85">
    <cfRule type="expression" dxfId="122" priority="98" stopIfTrue="1">
      <formula>AND($C85:R152,V85:V152,"T04")</formula>
    </cfRule>
  </conditionalFormatting>
  <conditionalFormatting sqref="X93:AA93">
    <cfRule type="expression" dxfId="121" priority="97" stopIfTrue="1">
      <formula>AND($C93:Z160,AD93:AD160,"T04")</formula>
    </cfRule>
  </conditionalFormatting>
  <conditionalFormatting sqref="P81:S81">
    <cfRule type="expression" dxfId="120" priority="78" stopIfTrue="1">
      <formula>AND($C81:R148,V81:V148,"T04")</formula>
    </cfRule>
  </conditionalFormatting>
  <conditionalFormatting sqref="T85:W85">
    <cfRule type="expression" dxfId="119" priority="77" stopIfTrue="1">
      <formula>AND($C85:V152,Z85:Z152,"T04")</formula>
    </cfRule>
  </conditionalFormatting>
  <conditionalFormatting sqref="X97:AA97">
    <cfRule type="expression" dxfId="118" priority="76" stopIfTrue="1">
      <formula>AND($C97:Z164,AD97:AD164,"T04")</formula>
    </cfRule>
  </conditionalFormatting>
  <conditionalFormatting sqref="X89:AA89">
    <cfRule type="expression" dxfId="117" priority="75" stopIfTrue="1">
      <formula>AND($C89:Z156,AD89:AD156,"T04")</formula>
    </cfRule>
  </conditionalFormatting>
  <conditionalFormatting sqref="T87:W87">
    <cfRule type="expression" dxfId="116" priority="74" stopIfTrue="1">
      <formula>AND($C87:V154,Z87:Z154,"T04")</formula>
    </cfRule>
  </conditionalFormatting>
  <conditionalFormatting sqref="L95:O95">
    <cfRule type="expression" dxfId="115" priority="72" stopIfTrue="1">
      <formula>AND($C95:N162,R95:R162,"T04")</formula>
    </cfRule>
  </conditionalFormatting>
  <conditionalFormatting sqref="L99:O99">
    <cfRule type="expression" dxfId="114" priority="71" stopIfTrue="1">
      <formula>AND($C99:N166,R99:R166,"T04")</formula>
    </cfRule>
  </conditionalFormatting>
  <conditionalFormatting sqref="T91:W91">
    <cfRule type="expression" dxfId="113" priority="70" stopIfTrue="1">
      <formula>AND($C91:V158,Z91:Z158,"T04")</formula>
    </cfRule>
  </conditionalFormatting>
  <conditionalFormatting sqref="X65:AA65 X61:AA61">
    <cfRule type="expression" dxfId="112" priority="125" stopIfTrue="1">
      <formula>AND($C61:Z144,AD61:AD144,"T04")</formula>
    </cfRule>
  </conditionalFormatting>
  <conditionalFormatting sqref="X53:AA53 X57:AA57">
    <cfRule type="expression" dxfId="111" priority="124" stopIfTrue="1">
      <formula>AND($C53:Z140,AD53:AD140,"T04")</formula>
    </cfRule>
  </conditionalFormatting>
  <conditionalFormatting sqref="X77:AA77">
    <cfRule type="expression" dxfId="110" priority="123" stopIfTrue="1">
      <formula>AND($C77:Z148,AD77:AD148,"T04")</formula>
    </cfRule>
  </conditionalFormatting>
  <conditionalFormatting sqref="X13:AA13">
    <cfRule type="expression" dxfId="109" priority="126" stopIfTrue="1">
      <formula>AND($C13:Z104,AD13:AD104,"T04")</formula>
    </cfRule>
  </conditionalFormatting>
  <conditionalFormatting sqref="O55">
    <cfRule type="duplicateValues" dxfId="108" priority="122" stopIfTrue="1"/>
  </conditionalFormatting>
  <conditionalFormatting sqref="K55">
    <cfRule type="duplicateValues" dxfId="107" priority="121" stopIfTrue="1"/>
  </conditionalFormatting>
  <conditionalFormatting sqref="S55">
    <cfRule type="duplicateValues" dxfId="106" priority="120" stopIfTrue="1"/>
  </conditionalFormatting>
  <conditionalFormatting sqref="X73:AA73 X69:AA69">
    <cfRule type="expression" dxfId="105" priority="127" stopIfTrue="1">
      <formula>AND($C69:Z148,AD69:AD148,"T04")</formula>
    </cfRule>
  </conditionalFormatting>
  <conditionalFormatting sqref="D85:G85 X81:AA81 X85:AA85 H87:O87 D83:O83">
    <cfRule type="expression" dxfId="104" priority="128" stopIfTrue="1">
      <formula>AND($C81:F148,J81:J148,"T04")</formula>
    </cfRule>
  </conditionalFormatting>
  <conditionalFormatting sqref="U69:W69 U73:W73 U65:W65 U77:W77 U61:W61 U97:W97 U93:W93">
    <cfRule type="expression" dxfId="103" priority="129" stopIfTrue="1">
      <formula>AND($C61:W120,AA61:AA120,"T04")</formula>
    </cfRule>
  </conditionalFormatting>
  <conditionalFormatting sqref="K91">
    <cfRule type="duplicateValues" dxfId="102" priority="119" stopIfTrue="1"/>
  </conditionalFormatting>
  <conditionalFormatting sqref="K95">
    <cfRule type="duplicateValues" dxfId="101" priority="118" stopIfTrue="1"/>
  </conditionalFormatting>
  <conditionalFormatting sqref="K99">
    <cfRule type="duplicateValues" dxfId="100" priority="117" stopIfTrue="1"/>
  </conditionalFormatting>
  <conditionalFormatting sqref="K71">
    <cfRule type="duplicateValues" dxfId="99" priority="116" stopIfTrue="1"/>
  </conditionalFormatting>
  <conditionalFormatting sqref="K75">
    <cfRule type="duplicateValues" dxfId="98" priority="115" stopIfTrue="1"/>
  </conditionalFormatting>
  <conditionalFormatting sqref="D81:G81">
    <cfRule type="expression" dxfId="97" priority="114" stopIfTrue="1">
      <formula>AND($C81:F148,J81:J148,"T04")</formula>
    </cfRule>
  </conditionalFormatting>
  <conditionalFormatting sqref="D87:G87">
    <cfRule type="expression" dxfId="96" priority="113" stopIfTrue="1">
      <formula>AND($C87:F154,J87:J154,"T04")</formula>
    </cfRule>
  </conditionalFormatting>
  <conditionalFormatting sqref="L91:O91">
    <cfRule type="expression" dxfId="95" priority="112" stopIfTrue="1">
      <formula>AND($C91:N158,R91:R158,"T04")</formula>
    </cfRule>
  </conditionalFormatting>
  <conditionalFormatting sqref="G54">
    <cfRule type="duplicateValues" dxfId="94" priority="111" stopIfTrue="1"/>
  </conditionalFormatting>
  <conditionalFormatting sqref="K54">
    <cfRule type="duplicateValues" dxfId="93" priority="110" stopIfTrue="1"/>
  </conditionalFormatting>
  <conditionalFormatting sqref="S54">
    <cfRule type="duplicateValues" dxfId="92" priority="109" stopIfTrue="1"/>
  </conditionalFormatting>
  <conditionalFormatting sqref="W54">
    <cfRule type="duplicateValues" dxfId="91" priority="108" stopIfTrue="1"/>
  </conditionalFormatting>
  <conditionalFormatting sqref="U89:W89">
    <cfRule type="expression" dxfId="90" priority="107" stopIfTrue="1">
      <formula>AND($C89:W148,AA89:AA148,"T04")</formula>
    </cfRule>
  </conditionalFormatting>
  <conditionalFormatting sqref="G71">
    <cfRule type="duplicateValues" dxfId="89" priority="105" stopIfTrue="1"/>
  </conditionalFormatting>
  <conditionalFormatting sqref="G75">
    <cfRule type="duplicateValues" dxfId="88" priority="104" stopIfTrue="1"/>
  </conditionalFormatting>
  <conditionalFormatting sqref="G91">
    <cfRule type="duplicateValues" dxfId="87" priority="103" stopIfTrue="1"/>
  </conditionalFormatting>
  <conditionalFormatting sqref="G95">
    <cfRule type="duplicateValues" dxfId="86" priority="102" stopIfTrue="1"/>
  </conditionalFormatting>
  <conditionalFormatting sqref="G99">
    <cfRule type="duplicateValues" dxfId="85" priority="101" stopIfTrue="1"/>
  </conditionalFormatting>
  <conditionalFormatting sqref="H85:K85">
    <cfRule type="expression" dxfId="84" priority="100" stopIfTrue="1">
      <formula>AND($C85:J152,N85:N152,"T04")</formula>
    </cfRule>
  </conditionalFormatting>
  <conditionalFormatting sqref="S83">
    <cfRule type="duplicateValues" dxfId="83" priority="96" stopIfTrue="1"/>
  </conditionalFormatting>
  <conditionalFormatting sqref="S87">
    <cfRule type="duplicateValues" dxfId="82" priority="95" stopIfTrue="1"/>
  </conditionalFormatting>
  <conditionalFormatting sqref="S91">
    <cfRule type="duplicateValues" dxfId="81" priority="94" stopIfTrue="1"/>
  </conditionalFormatting>
  <conditionalFormatting sqref="S95">
    <cfRule type="duplicateValues" dxfId="80" priority="93" stopIfTrue="1"/>
  </conditionalFormatting>
  <conditionalFormatting sqref="S99">
    <cfRule type="duplicateValues" dxfId="79" priority="92" stopIfTrue="1"/>
  </conditionalFormatting>
  <conditionalFormatting sqref="G59">
    <cfRule type="duplicateValues" dxfId="78" priority="91" stopIfTrue="1"/>
  </conditionalFormatting>
  <conditionalFormatting sqref="G63">
    <cfRule type="duplicateValues" dxfId="77" priority="90" stopIfTrue="1"/>
  </conditionalFormatting>
  <conditionalFormatting sqref="G67">
    <cfRule type="duplicateValues" dxfId="76" priority="89" stopIfTrue="1"/>
  </conditionalFormatting>
  <conditionalFormatting sqref="S79">
    <cfRule type="duplicateValues" dxfId="75" priority="88" stopIfTrue="1"/>
  </conditionalFormatting>
  <conditionalFormatting sqref="G53">
    <cfRule type="duplicateValues" dxfId="74" priority="87" stopIfTrue="1"/>
  </conditionalFormatting>
  <conditionalFormatting sqref="K53">
    <cfRule type="duplicateValues" dxfId="73" priority="86" stopIfTrue="1"/>
  </conditionalFormatting>
  <conditionalFormatting sqref="W53">
    <cfRule type="duplicateValues" dxfId="72" priority="85" stopIfTrue="1"/>
  </conditionalFormatting>
  <conditionalFormatting sqref="S71">
    <cfRule type="duplicateValues" dxfId="71" priority="84" stopIfTrue="1"/>
  </conditionalFormatting>
  <conditionalFormatting sqref="S75">
    <cfRule type="duplicateValues" dxfId="70" priority="83" stopIfTrue="1"/>
  </conditionalFormatting>
  <conditionalFormatting sqref="T95:W95">
    <cfRule type="expression" dxfId="69" priority="82" stopIfTrue="1">
      <formula>AND($C95:V162,Z95:Z162,"T04")</formula>
    </cfRule>
  </conditionalFormatting>
  <conditionalFormatting sqref="T81:W81">
    <cfRule type="expression" dxfId="68" priority="81" stopIfTrue="1">
      <formula>AND($C81:V148,Z81:Z148,"T04")</formula>
    </cfRule>
  </conditionalFormatting>
  <conditionalFormatting sqref="H81:K81">
    <cfRule type="expression" dxfId="67" priority="80" stopIfTrue="1">
      <formula>AND($C81:J148,N81:N148,"T04")</formula>
    </cfRule>
  </conditionalFormatting>
  <conditionalFormatting sqref="L85:O85">
    <cfRule type="expression" dxfId="66" priority="79" stopIfTrue="1">
      <formula>AND($C85:N152,R85:R152,"T04")</formula>
    </cfRule>
  </conditionalFormatting>
  <conditionalFormatting sqref="O59">
    <cfRule type="duplicateValues" dxfId="65" priority="73" stopIfTrue="1"/>
  </conditionalFormatting>
  <conditionalFormatting sqref="S53">
    <cfRule type="duplicateValues" dxfId="64" priority="69" stopIfTrue="1"/>
  </conditionalFormatting>
  <conditionalFormatting sqref="G204">
    <cfRule type="duplicateValues" dxfId="63" priority="68" stopIfTrue="1"/>
  </conditionalFormatting>
  <conditionalFormatting sqref="G220">
    <cfRule type="duplicateValues" dxfId="62" priority="67" stopIfTrue="1"/>
  </conditionalFormatting>
  <conditionalFormatting sqref="S200">
    <cfRule type="duplicateValues" dxfId="61" priority="66" stopIfTrue="1"/>
  </conditionalFormatting>
  <conditionalFormatting sqref="W200">
    <cfRule type="duplicateValues" dxfId="60" priority="65" stopIfTrue="1"/>
  </conditionalFormatting>
  <conditionalFormatting sqref="G246">
    <cfRule type="duplicateValues" dxfId="59" priority="64" stopIfTrue="1"/>
  </conditionalFormatting>
  <conditionalFormatting sqref="S246">
    <cfRule type="duplicateValues" dxfId="58" priority="63" stopIfTrue="1"/>
  </conditionalFormatting>
  <conditionalFormatting sqref="W246">
    <cfRule type="duplicateValues" dxfId="57" priority="62" stopIfTrue="1"/>
  </conditionalFormatting>
  <conditionalFormatting sqref="W239:W240 W243:W244">
    <cfRule type="duplicateValues" dxfId="56" priority="61" stopIfTrue="1"/>
  </conditionalFormatting>
  <conditionalFormatting sqref="K239:K240 K243:K244">
    <cfRule type="duplicateValues" dxfId="55" priority="60" stopIfTrue="1"/>
  </conditionalFormatting>
  <conditionalFormatting sqref="S203">
    <cfRule type="duplicateValues" dxfId="54" priority="59" stopIfTrue="1"/>
  </conditionalFormatting>
  <conditionalFormatting sqref="S239:S240 S243:S244">
    <cfRule type="duplicateValues" dxfId="53" priority="58" stopIfTrue="1"/>
  </conditionalFormatting>
  <conditionalFormatting sqref="W245">
    <cfRule type="duplicateValues" dxfId="52" priority="57" stopIfTrue="1"/>
  </conditionalFormatting>
  <conditionalFormatting sqref="K204">
    <cfRule type="duplicateValues" dxfId="51" priority="56" stopIfTrue="1"/>
  </conditionalFormatting>
  <conditionalFormatting sqref="K220">
    <cfRule type="duplicateValues" dxfId="50" priority="55" stopIfTrue="1"/>
  </conditionalFormatting>
  <conditionalFormatting sqref="G239:G240 G243:G244">
    <cfRule type="duplicateValues" dxfId="49" priority="54" stopIfTrue="1"/>
  </conditionalFormatting>
  <conditionalFormatting sqref="G247">
    <cfRule type="duplicateValues" dxfId="48" priority="53" stopIfTrue="1"/>
  </conditionalFormatting>
  <conditionalFormatting sqref="O239:O240 O243:O244">
    <cfRule type="duplicateValues" dxfId="47" priority="52" stopIfTrue="1"/>
  </conditionalFormatting>
  <conditionalFormatting sqref="S245">
    <cfRule type="duplicateValues" dxfId="46" priority="51" stopIfTrue="1"/>
  </conditionalFormatting>
  <conditionalFormatting sqref="G245">
    <cfRule type="duplicateValues" dxfId="45" priority="50" stopIfTrue="1"/>
  </conditionalFormatting>
  <conditionalFormatting sqref="S247">
    <cfRule type="duplicateValues" dxfId="44" priority="49" stopIfTrue="1"/>
  </conditionalFormatting>
  <conditionalFormatting sqref="O247">
    <cfRule type="duplicateValues" dxfId="43" priority="48" stopIfTrue="1"/>
  </conditionalFormatting>
  <conditionalFormatting sqref="G250">
    <cfRule type="duplicateValues" dxfId="42" priority="47" stopIfTrue="1"/>
  </conditionalFormatting>
  <conditionalFormatting sqref="W250">
    <cfRule type="duplicateValues" dxfId="41" priority="46" stopIfTrue="1"/>
  </conditionalFormatting>
  <conditionalFormatting sqref="W249">
    <cfRule type="duplicateValues" dxfId="40" priority="45" stopIfTrue="1"/>
  </conditionalFormatting>
  <conditionalFormatting sqref="O251:O252">
    <cfRule type="duplicateValues" dxfId="39" priority="44" stopIfTrue="1"/>
  </conditionalFormatting>
  <conditionalFormatting sqref="S249:S250">
    <cfRule type="duplicateValues" dxfId="38" priority="43" stopIfTrue="1"/>
  </conditionalFormatting>
  <conditionalFormatting sqref="G249">
    <cfRule type="duplicateValues" dxfId="37" priority="42" stopIfTrue="1"/>
  </conditionalFormatting>
  <conditionalFormatting sqref="G226">
    <cfRule type="duplicateValues" dxfId="36" priority="41" stopIfTrue="1"/>
  </conditionalFormatting>
  <conditionalFormatting sqref="K226">
    <cfRule type="duplicateValues" dxfId="35" priority="40" stopIfTrue="1"/>
  </conditionalFormatting>
  <conditionalFormatting sqref="S226">
    <cfRule type="duplicateValues" dxfId="34" priority="39" stopIfTrue="1"/>
  </conditionalFormatting>
  <conditionalFormatting sqref="W226">
    <cfRule type="duplicateValues" dxfId="33" priority="38" stopIfTrue="1"/>
  </conditionalFormatting>
  <conditionalFormatting sqref="G228">
    <cfRule type="duplicateValues" dxfId="32" priority="37" stopIfTrue="1"/>
  </conditionalFormatting>
  <conditionalFormatting sqref="K228">
    <cfRule type="duplicateValues" dxfId="31" priority="36" stopIfTrue="1"/>
  </conditionalFormatting>
  <conditionalFormatting sqref="S227:S228">
    <cfRule type="duplicateValues" dxfId="30" priority="35" stopIfTrue="1"/>
  </conditionalFormatting>
  <conditionalFormatting sqref="W228">
    <cfRule type="duplicateValues" dxfId="29" priority="34" stopIfTrue="1"/>
  </conditionalFormatting>
  <conditionalFormatting sqref="K250">
    <cfRule type="duplicateValues" dxfId="28" priority="33" stopIfTrue="1"/>
  </conditionalFormatting>
  <conditionalFormatting sqref="K251">
    <cfRule type="duplicateValues" dxfId="27" priority="32" stopIfTrue="1"/>
  </conditionalFormatting>
  <conditionalFormatting sqref="K245">
    <cfRule type="duplicateValues" dxfId="26" priority="31" stopIfTrue="1"/>
  </conditionalFormatting>
  <conditionalFormatting sqref="K249">
    <cfRule type="duplicateValues" dxfId="25" priority="30" stopIfTrue="1"/>
  </conditionalFormatting>
  <conditionalFormatting sqref="K247">
    <cfRule type="duplicateValues" dxfId="24" priority="29" stopIfTrue="1"/>
  </conditionalFormatting>
  <conditionalFormatting sqref="D285:G285 D291:G291 D289:AA289">
    <cfRule type="expression" dxfId="23" priority="28" stopIfTrue="1">
      <formula>AND($C285:F348,J285:J348,"T04")</formula>
    </cfRule>
  </conditionalFormatting>
  <conditionalFormatting sqref="E293:K293">
    <cfRule type="expression" dxfId="22" priority="27" stopIfTrue="1">
      <formula>AND($C293:G364,K293:K364,"T04")</formula>
    </cfRule>
  </conditionalFormatting>
  <conditionalFormatting sqref="L293:O293">
    <cfRule type="expression" dxfId="21" priority="26" stopIfTrue="1">
      <formula>AND($C293:N364,R293:R364,"T04")</formula>
    </cfRule>
  </conditionalFormatting>
  <conditionalFormatting sqref="P293:S293">
    <cfRule type="expression" dxfId="20" priority="25" stopIfTrue="1">
      <formula>AND($C293:R364,V293:V364,"T04")</formula>
    </cfRule>
  </conditionalFormatting>
  <conditionalFormatting sqref="T293:W293">
    <cfRule type="expression" dxfId="19" priority="24" stopIfTrue="1">
      <formula>AND($C293:V364,Z293:Z364,"T04")</formula>
    </cfRule>
  </conditionalFormatting>
  <conditionalFormatting sqref="D293">
    <cfRule type="expression" dxfId="18" priority="23" stopIfTrue="1">
      <formula>AND($C293:F364,J293:J364,"T04")</formula>
    </cfRule>
  </conditionalFormatting>
  <conditionalFormatting sqref="F447:G447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447:K447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1:O441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84">
    <cfRule type="expression" dxfId="17" priority="19" stopIfTrue="1">
      <formula>AND($C484:N535,R484:R535,"T04")</formula>
    </cfRule>
  </conditionalFormatting>
  <conditionalFormatting sqref="D590:K590">
    <cfRule type="expression" dxfId="16" priority="15" stopIfTrue="1">
      <formula>AND($C590:F653,J590:J653,"T04")</formula>
    </cfRule>
  </conditionalFormatting>
  <conditionalFormatting sqref="X597:AA598 X600:AA600">
    <cfRule type="expression" dxfId="15" priority="16" stopIfTrue="1">
      <formula>AND($C597:Z656,AD597:AD656,"T04")</formula>
    </cfRule>
  </conditionalFormatting>
  <conditionalFormatting sqref="K572">
    <cfRule type="duplicateValues" dxfId="14" priority="14" stopIfTrue="1"/>
  </conditionalFormatting>
  <conditionalFormatting sqref="O572">
    <cfRule type="duplicateValues" dxfId="13" priority="13" stopIfTrue="1"/>
  </conditionalFormatting>
  <conditionalFormatting sqref="O571">
    <cfRule type="duplicateValues" dxfId="12" priority="12" stopIfTrue="1"/>
  </conditionalFormatting>
  <conditionalFormatting sqref="G576">
    <cfRule type="duplicateValues" dxfId="11" priority="11" stopIfTrue="1"/>
  </conditionalFormatting>
  <conditionalFormatting sqref="O576">
    <cfRule type="duplicateValues" dxfId="10" priority="10" stopIfTrue="1"/>
  </conditionalFormatting>
  <conditionalFormatting sqref="W576">
    <cfRule type="duplicateValues" dxfId="9" priority="9" stopIfTrue="1"/>
  </conditionalFormatting>
  <conditionalFormatting sqref="S596">
    <cfRule type="duplicateValues" dxfId="8" priority="8" stopIfTrue="1"/>
  </conditionalFormatting>
  <conditionalFormatting sqref="K596">
    <cfRule type="duplicateValues" dxfId="7" priority="7" stopIfTrue="1"/>
  </conditionalFormatting>
  <conditionalFormatting sqref="W572">
    <cfRule type="duplicateValues" dxfId="6" priority="6" stopIfTrue="1"/>
  </conditionalFormatting>
  <conditionalFormatting sqref="W571">
    <cfRule type="duplicateValues" dxfId="5" priority="5" stopIfTrue="1"/>
  </conditionalFormatting>
  <conditionalFormatting sqref="K579">
    <cfRule type="duplicateValues" dxfId="4" priority="4" stopIfTrue="1"/>
  </conditionalFormatting>
  <conditionalFormatting sqref="AE594:AE596">
    <cfRule type="duplicateValues" dxfId="3" priority="3" stopIfTrue="1"/>
  </conditionalFormatting>
  <conditionalFormatting sqref="AE593">
    <cfRule type="duplicateValues" dxfId="2" priority="2" stopIfTrue="1"/>
  </conditionalFormatting>
  <conditionalFormatting sqref="Z596:AA596 AB600:AE600 D600:W600">
    <cfRule type="expression" dxfId="1" priority="17" stopIfTrue="1">
      <formula>AND($C596:F651,J596:J651,"T04")</formula>
    </cfRule>
  </conditionalFormatting>
  <conditionalFormatting sqref="X596:Y596">
    <cfRule type="expression" dxfId="0" priority="18" stopIfTrue="1">
      <formula>AND($C596:Z651,AD595:AD651,"T04")</formula>
    </cfRule>
  </conditionalFormatting>
  <conditionalFormatting sqref="M620:O6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3643</v>
      </c>
      <c r="C1" t="s">
        <v>28</v>
      </c>
    </row>
    <row r="2" spans="1:3" ht="13" x14ac:dyDescent="0.25">
      <c r="A2" s="51" t="s">
        <v>818</v>
      </c>
      <c r="B2" s="15" t="s">
        <v>3623</v>
      </c>
      <c r="C2">
        <v>6</v>
      </c>
    </row>
    <row r="3" spans="1:3" ht="13" x14ac:dyDescent="0.25">
      <c r="A3" s="51" t="s">
        <v>819</v>
      </c>
      <c r="B3" s="15" t="s">
        <v>3623</v>
      </c>
      <c r="C3">
        <f>VLOOKUP(A3,'[4]tháng 12 (2)'!$D$9:$O$240,12)</f>
        <v>11</v>
      </c>
    </row>
    <row r="4" spans="1:3" ht="13" x14ac:dyDescent="0.25">
      <c r="A4" s="51" t="s">
        <v>1289</v>
      </c>
      <c r="B4" s="15" t="s">
        <v>3214</v>
      </c>
      <c r="C4">
        <f>VLOOKUP(A4,'[4]tháng 12 (2)'!$D$9:$O$240,12)</f>
        <v>34</v>
      </c>
    </row>
    <row r="5" spans="1:3" ht="13" x14ac:dyDescent="0.25">
      <c r="A5" s="51" t="s">
        <v>1290</v>
      </c>
      <c r="B5" s="15" t="s">
        <v>3218</v>
      </c>
      <c r="C5">
        <f>VLOOKUP(A5,'[4]tháng 12 (2)'!$D$9:$O$240,12)</f>
        <v>34</v>
      </c>
    </row>
    <row r="6" spans="1:3" ht="13" x14ac:dyDescent="0.25">
      <c r="A6" s="51" t="s">
        <v>3644</v>
      </c>
      <c r="B6" s="15" t="s">
        <v>3221</v>
      </c>
      <c r="C6">
        <f>VLOOKUP(A6,'[4]tháng 12 (2)'!$D$9:$O$240,12)</f>
        <v>11</v>
      </c>
    </row>
    <row r="7" spans="1:3" ht="13" x14ac:dyDescent="0.25">
      <c r="A7" s="51" t="s">
        <v>3252</v>
      </c>
      <c r="B7" s="15" t="s">
        <v>3214</v>
      </c>
      <c r="C7">
        <f>VLOOKUP(A7,'[4]tháng 12 (2)'!$D$9:$O$240,12)</f>
        <v>24</v>
      </c>
    </row>
    <row r="8" spans="1:3" ht="13" x14ac:dyDescent="0.25">
      <c r="A8" s="51" t="s">
        <v>3645</v>
      </c>
      <c r="B8" s="15" t="s">
        <v>3522</v>
      </c>
      <c r="C8">
        <f>VLOOKUP(A8,'[4]tháng 12 (2)'!$D$9:$O$240,12)</f>
        <v>35</v>
      </c>
    </row>
    <row r="9" spans="1:3" ht="13" x14ac:dyDescent="0.25">
      <c r="A9" s="51" t="s">
        <v>3646</v>
      </c>
      <c r="B9" s="15" t="s">
        <v>3196</v>
      </c>
      <c r="C9">
        <f>VLOOKUP(A9,'[4]tháng 12 (2)'!$D$9:$O$240,12)</f>
        <v>34</v>
      </c>
    </row>
    <row r="10" spans="1:3" ht="13" x14ac:dyDescent="0.25">
      <c r="A10" s="51" t="s">
        <v>3647</v>
      </c>
      <c r="B10" s="15" t="s">
        <v>1256</v>
      </c>
      <c r="C10">
        <f>VLOOKUP(A10,'[4]tháng 12 (2)'!$D$9:$O$240,12)</f>
        <v>24</v>
      </c>
    </row>
    <row r="11" spans="1:3" ht="13" x14ac:dyDescent="0.25">
      <c r="A11" s="51" t="s">
        <v>1291</v>
      </c>
      <c r="B11" s="15" t="s">
        <v>3217</v>
      </c>
      <c r="C11">
        <f>VLOOKUP(A11,'[4]tháng 12 (2)'!$D$9:$O$240,12)</f>
        <v>34</v>
      </c>
    </row>
    <row r="12" spans="1:3" ht="13" x14ac:dyDescent="0.25">
      <c r="A12" s="51" t="s">
        <v>1292</v>
      </c>
      <c r="B12" s="15" t="s">
        <v>3241</v>
      </c>
      <c r="C12">
        <f>VLOOKUP(A12,'[4]tháng 12 (2)'!$D$9:$O$240,12)</f>
        <v>34</v>
      </c>
    </row>
    <row r="13" spans="1:3" ht="13" x14ac:dyDescent="0.25">
      <c r="A13" s="51" t="s">
        <v>2312</v>
      </c>
      <c r="B13" s="15" t="s">
        <v>3220</v>
      </c>
      <c r="C13">
        <f>VLOOKUP(A13,'[4]tháng 12 (2)'!$D$9:$O$240,12)</f>
        <v>11</v>
      </c>
    </row>
    <row r="14" spans="1:3" ht="13" x14ac:dyDescent="0.25">
      <c r="A14" s="51" t="s">
        <v>3226</v>
      </c>
      <c r="B14" s="15" t="s">
        <v>3191</v>
      </c>
      <c r="C14">
        <f>VLOOKUP(A14,'[4]tháng 12 (2)'!$D$9:$O$240,12)</f>
        <v>34</v>
      </c>
    </row>
    <row r="15" spans="1:3" ht="13" x14ac:dyDescent="0.25">
      <c r="A15" s="51" t="s">
        <v>3648</v>
      </c>
      <c r="B15" s="15" t="s">
        <v>1260</v>
      </c>
      <c r="C15">
        <f>VLOOKUP(A15,'[4]tháng 12 (2)'!$D$9:$O$240,12)</f>
        <v>34</v>
      </c>
    </row>
    <row r="16" spans="1:3" ht="13" x14ac:dyDescent="0.25">
      <c r="A16" s="51" t="s">
        <v>3649</v>
      </c>
      <c r="B16" s="15" t="s">
        <v>3211</v>
      </c>
      <c r="C16">
        <f>VLOOKUP(A16,'[4]tháng 12 (2)'!$D$9:$O$240,12)</f>
        <v>11</v>
      </c>
    </row>
    <row r="17" spans="1:3" ht="13" x14ac:dyDescent="0.25">
      <c r="A17" s="51" t="s">
        <v>3257</v>
      </c>
      <c r="B17" s="15" t="s">
        <v>3213</v>
      </c>
      <c r="C17">
        <f>VLOOKUP(A17,'[4]tháng 12 (2)'!$D$9:$O$240,12)</f>
        <v>11</v>
      </c>
    </row>
    <row r="18" spans="1:3" ht="13" x14ac:dyDescent="0.25">
      <c r="A18" s="51" t="s">
        <v>2143</v>
      </c>
      <c r="B18" s="15" t="s">
        <v>3522</v>
      </c>
      <c r="C18">
        <f>VLOOKUP(A18,'[4]tháng 12 (2)'!$D$9:$O$240,12)</f>
        <v>5</v>
      </c>
    </row>
    <row r="19" spans="1:3" ht="13" x14ac:dyDescent="0.25">
      <c r="A19" s="51" t="s">
        <v>3236</v>
      </c>
      <c r="B19" s="15" t="s">
        <v>1259</v>
      </c>
      <c r="C19">
        <f>VLOOKUP(A19,'[4]tháng 12 (2)'!$D$9:$O$240,12)</f>
        <v>34</v>
      </c>
    </row>
    <row r="20" spans="1:3" ht="13" x14ac:dyDescent="0.25">
      <c r="A20" s="51" t="s">
        <v>3237</v>
      </c>
      <c r="B20" s="15" t="s">
        <v>1259</v>
      </c>
      <c r="C20">
        <f>VLOOKUP(A20,'[4]tháng 12 (2)'!$D$9:$O$240,12)</f>
        <v>6</v>
      </c>
    </row>
    <row r="21" spans="1:3" ht="13" x14ac:dyDescent="0.25">
      <c r="A21" s="51" t="s">
        <v>3526</v>
      </c>
      <c r="B21" s="15" t="s">
        <v>3194</v>
      </c>
      <c r="C21">
        <f>VLOOKUP(A21,'[4]tháng 12 (2)'!$D$9:$O$240,12)</f>
        <v>11</v>
      </c>
    </row>
    <row r="22" spans="1:3" ht="13" x14ac:dyDescent="0.25">
      <c r="A22" s="51" t="s">
        <v>2144</v>
      </c>
      <c r="B22" s="15" t="s">
        <v>3523</v>
      </c>
      <c r="C22">
        <v>13</v>
      </c>
    </row>
    <row r="23" spans="1:3" ht="13" x14ac:dyDescent="0.25">
      <c r="A23" s="51" t="s">
        <v>2145</v>
      </c>
      <c r="B23" s="15" t="s">
        <v>3218</v>
      </c>
      <c r="C23">
        <f>VLOOKUP(A23,'[4]tháng 12 (2)'!$D$9:$O$240,12)</f>
        <v>24</v>
      </c>
    </row>
    <row r="24" spans="1:3" ht="13" x14ac:dyDescent="0.25">
      <c r="A24" s="51" t="s">
        <v>3560</v>
      </c>
      <c r="B24" s="15" t="s">
        <v>1259</v>
      </c>
      <c r="C24">
        <v>11</v>
      </c>
    </row>
    <row r="25" spans="1:3" ht="13" x14ac:dyDescent="0.25">
      <c r="A25" s="51" t="s">
        <v>3561</v>
      </c>
      <c r="B25" s="15" t="s">
        <v>1259</v>
      </c>
      <c r="C25">
        <f>VLOOKUP(A25,'[4]tháng 12 (2)'!$D$9:$O$240,12)</f>
        <v>24</v>
      </c>
    </row>
    <row r="26" spans="1:3" ht="13" x14ac:dyDescent="0.25">
      <c r="A26" s="51" t="s">
        <v>3244</v>
      </c>
      <c r="B26" s="15" t="s">
        <v>3196</v>
      </c>
      <c r="C26">
        <f>VLOOKUP(A26,'[4]tháng 12 (2)'!$D$9:$O$240,12)</f>
        <v>18</v>
      </c>
    </row>
    <row r="27" spans="1:3" ht="13" x14ac:dyDescent="0.25">
      <c r="A27" s="51" t="s">
        <v>833</v>
      </c>
      <c r="B27" s="15" t="s">
        <v>3565</v>
      </c>
      <c r="C27">
        <f>VLOOKUP(A27,'[4]tháng 12 (2)'!$D$9:$O$240,12)</f>
        <v>4</v>
      </c>
    </row>
    <row r="28" spans="1:3" ht="13" x14ac:dyDescent="0.25">
      <c r="A28" s="51" t="s">
        <v>2314</v>
      </c>
      <c r="B28" s="15" t="s">
        <v>3572</v>
      </c>
      <c r="C28">
        <f>VLOOKUP(A28,'[4]tháng 12 (2)'!$D$9:$O$240,12)</f>
        <v>7</v>
      </c>
    </row>
    <row r="29" spans="1:3" ht="13" x14ac:dyDescent="0.25">
      <c r="A29" s="51" t="s">
        <v>3239</v>
      </c>
      <c r="B29" s="15" t="s">
        <v>3557</v>
      </c>
      <c r="C29">
        <f>VLOOKUP(A29,'[4]tháng 12 (2)'!$D$9:$O$240,12)</f>
        <v>34</v>
      </c>
    </row>
    <row r="30" spans="1:3" ht="13" x14ac:dyDescent="0.25">
      <c r="A30" s="51" t="s">
        <v>2146</v>
      </c>
      <c r="B30" s="15" t="s">
        <v>3221</v>
      </c>
      <c r="C30">
        <v>13</v>
      </c>
    </row>
    <row r="31" spans="1:3" ht="13" x14ac:dyDescent="0.25">
      <c r="A31" s="51" t="s">
        <v>3242</v>
      </c>
      <c r="B31" s="15" t="s">
        <v>3196</v>
      </c>
      <c r="C31">
        <v>13</v>
      </c>
    </row>
    <row r="32" spans="1:3" ht="13" x14ac:dyDescent="0.25">
      <c r="A32" s="51" t="s">
        <v>2284</v>
      </c>
      <c r="B32" s="15" t="s">
        <v>3230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5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847" t="str">
        <f>'DL1'!A1:D2</f>
        <v xml:space="preserve">TRƯỜNG CAO ĐẲNG
CƠ ĐIỆN XÂY DỰNG VIỆT XÔ 
</v>
      </c>
      <c r="B1" s="847"/>
      <c r="C1" s="847"/>
      <c r="D1" s="847"/>
      <c r="E1" s="12"/>
      <c r="F1" s="12"/>
      <c r="G1" s="12"/>
      <c r="H1" s="819" t="s">
        <v>561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13"/>
      <c r="Z1" s="13"/>
      <c r="AA1" s="334" t="s">
        <v>3527</v>
      </c>
    </row>
    <row r="2" spans="1:39" ht="15.75" customHeight="1" x14ac:dyDescent="0.4">
      <c r="A2" s="847"/>
      <c r="B2" s="847"/>
      <c r="C2" s="847"/>
      <c r="D2" s="847"/>
      <c r="E2" s="6"/>
      <c r="F2" s="7"/>
      <c r="G2" s="8"/>
      <c r="H2" s="823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333" t="s">
        <v>3597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7"/>
      <c r="D4" s="844" t="s">
        <v>20</v>
      </c>
      <c r="E4" s="845"/>
      <c r="F4" s="845"/>
      <c r="G4" s="846"/>
      <c r="H4" s="844" t="s">
        <v>21</v>
      </c>
      <c r="I4" s="845"/>
      <c r="J4" s="845"/>
      <c r="K4" s="846"/>
      <c r="L4" s="844" t="s">
        <v>22</v>
      </c>
      <c r="M4" s="845"/>
      <c r="N4" s="845"/>
      <c r="O4" s="846"/>
      <c r="P4" s="844" t="s">
        <v>23</v>
      </c>
      <c r="Q4" s="845"/>
      <c r="R4" s="845"/>
      <c r="S4" s="846"/>
      <c r="T4" s="844" t="s">
        <v>24</v>
      </c>
      <c r="U4" s="845"/>
      <c r="V4" s="845"/>
      <c r="W4" s="846"/>
      <c r="X4" s="844" t="s">
        <v>25</v>
      </c>
      <c r="Y4" s="845"/>
      <c r="Z4" s="845"/>
      <c r="AA4" s="846"/>
      <c r="AB4" s="841" t="s">
        <v>26</v>
      </c>
      <c r="AC4" s="842"/>
      <c r="AD4" s="842"/>
      <c r="AE4" s="843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2">
        <v>1</v>
      </c>
      <c r="B5" s="51" t="s">
        <v>1262</v>
      </c>
      <c r="C5" s="780" t="s">
        <v>0</v>
      </c>
      <c r="D5" s="15" t="s">
        <v>3631</v>
      </c>
      <c r="E5" s="16">
        <v>3</v>
      </c>
      <c r="F5" s="16" t="s">
        <v>3650</v>
      </c>
      <c r="G5" s="112" t="s">
        <v>9</v>
      </c>
      <c r="H5" s="15" t="s">
        <v>3631</v>
      </c>
      <c r="I5" s="17">
        <v>4</v>
      </c>
      <c r="J5" s="18" t="s">
        <v>3650</v>
      </c>
      <c r="K5" s="111" t="s">
        <v>9</v>
      </c>
      <c r="L5" s="15" t="s">
        <v>3631</v>
      </c>
      <c r="M5" s="18">
        <v>4</v>
      </c>
      <c r="N5" s="18" t="s">
        <v>3650</v>
      </c>
      <c r="O5" s="111" t="s">
        <v>9</v>
      </c>
      <c r="P5" s="34" t="s">
        <v>3631</v>
      </c>
      <c r="Q5" s="35">
        <v>4</v>
      </c>
      <c r="R5" s="36" t="s">
        <v>3650</v>
      </c>
      <c r="S5" s="111" t="s">
        <v>9</v>
      </c>
      <c r="T5" s="15" t="s">
        <v>3631</v>
      </c>
      <c r="U5" s="18">
        <v>4</v>
      </c>
      <c r="V5" s="18" t="s">
        <v>3650</v>
      </c>
      <c r="W5" s="111" t="s">
        <v>9</v>
      </c>
      <c r="X5" s="18"/>
      <c r="Y5" s="18"/>
      <c r="Z5" s="18"/>
      <c r="AA5" s="111"/>
      <c r="AB5" s="15"/>
      <c r="AC5" s="17"/>
      <c r="AD5" s="18"/>
      <c r="AE5" s="290"/>
      <c r="AF5" s="28" t="str">
        <f>IF(C5=0,C4,C5)</f>
        <v>s</v>
      </c>
    </row>
    <row r="6" spans="1:39" s="11" customFormat="1" ht="12.75" customHeight="1" x14ac:dyDescent="0.3">
      <c r="A6" s="104"/>
      <c r="B6" s="52"/>
      <c r="C6" s="781"/>
      <c r="D6" s="20" t="s">
        <v>3637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" t="str">
        <f t="shared" ref="AF6:AF69" si="0">IF(C6=0,C5,C6)</f>
        <v>s</v>
      </c>
    </row>
    <row r="7" spans="1:39" s="11" customFormat="1" ht="12.75" customHeight="1" x14ac:dyDescent="0.3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104</v>
      </c>
      <c r="O7" s="107" t="s">
        <v>2214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" t="str">
        <f t="shared" si="0"/>
        <v>c</v>
      </c>
    </row>
    <row r="8" spans="1:39" s="11" customFormat="1" ht="12.75" customHeight="1" x14ac:dyDescent="0.3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" t="str">
        <f t="shared" si="0"/>
        <v>c</v>
      </c>
    </row>
    <row r="9" spans="1:39" s="11" customFormat="1" ht="12.75" customHeight="1" x14ac:dyDescent="0.3">
      <c r="A9" s="102">
        <v>1</v>
      </c>
      <c r="B9" s="51" t="s">
        <v>1263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>
        <v>104</v>
      </c>
      <c r="O9" s="111" t="s">
        <v>2214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" t="str">
        <f t="shared" si="0"/>
        <v>s</v>
      </c>
    </row>
    <row r="10" spans="1:39" s="11" customFormat="1" ht="12.75" customHeight="1" x14ac:dyDescent="0.3">
      <c r="A10" s="104"/>
      <c r="B10" s="52"/>
      <c r="C10" s="781"/>
      <c r="D10" s="20" t="s">
        <v>3637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" t="str">
        <f t="shared" si="0"/>
        <v>s</v>
      </c>
    </row>
    <row r="11" spans="1:39" s="11" customFormat="1" ht="12.75" customHeight="1" x14ac:dyDescent="0.3">
      <c r="A11" s="104"/>
      <c r="B11" s="52"/>
      <c r="C11" s="784" t="s">
        <v>1</v>
      </c>
      <c r="D11" s="25" t="s">
        <v>3631</v>
      </c>
      <c r="E11" s="26">
        <v>4</v>
      </c>
      <c r="F11" s="26" t="s">
        <v>3650</v>
      </c>
      <c r="G11" s="108" t="s">
        <v>9</v>
      </c>
      <c r="H11" s="25" t="s">
        <v>3631</v>
      </c>
      <c r="I11" s="27">
        <v>4</v>
      </c>
      <c r="J11" s="28" t="s">
        <v>3650</v>
      </c>
      <c r="K11" s="107" t="s">
        <v>9</v>
      </c>
      <c r="L11" s="25" t="s">
        <v>3631</v>
      </c>
      <c r="M11" s="28">
        <v>4</v>
      </c>
      <c r="N11" s="28" t="s">
        <v>3650</v>
      </c>
      <c r="O11" s="107" t="s">
        <v>9</v>
      </c>
      <c r="P11" s="25" t="s">
        <v>3631</v>
      </c>
      <c r="Q11" s="27">
        <v>4</v>
      </c>
      <c r="R11" s="28" t="s">
        <v>3650</v>
      </c>
      <c r="S11" s="107" t="s">
        <v>9</v>
      </c>
      <c r="T11" s="25" t="s">
        <v>3631</v>
      </c>
      <c r="U11" s="28">
        <v>4</v>
      </c>
      <c r="V11" s="28" t="s">
        <v>3650</v>
      </c>
      <c r="W11" s="107" t="s">
        <v>9</v>
      </c>
      <c r="X11" s="25"/>
      <c r="Y11" s="28"/>
      <c r="Z11" s="28"/>
      <c r="AA11" s="107"/>
      <c r="AB11" s="25"/>
      <c r="AC11" s="27"/>
      <c r="AD11" s="28"/>
      <c r="AE11" s="292"/>
      <c r="AF11" s="28" t="str">
        <f t="shared" si="0"/>
        <v>c</v>
      </c>
    </row>
    <row r="12" spans="1:39" s="11" customFormat="1" ht="12.75" customHeight="1" x14ac:dyDescent="0.3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" t="str">
        <f t="shared" si="0"/>
        <v>c</v>
      </c>
    </row>
    <row r="13" spans="1:39" s="11" customFormat="1" ht="12.75" customHeight="1" x14ac:dyDescent="0.3">
      <c r="A13" s="102">
        <v>2</v>
      </c>
      <c r="B13" s="51" t="s">
        <v>819</v>
      </c>
      <c r="C13" s="780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" t="str">
        <f t="shared" si="0"/>
        <v>s</v>
      </c>
    </row>
    <row r="14" spans="1:39" s="11" customFormat="1" ht="12.75" customHeight="1" x14ac:dyDescent="0.3">
      <c r="A14" s="104"/>
      <c r="B14" s="52"/>
      <c r="C14" s="781"/>
      <c r="D14" s="20" t="s">
        <v>3637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" t="str">
        <f t="shared" si="0"/>
        <v>s</v>
      </c>
    </row>
    <row r="15" spans="1:39" s="11" customFormat="1" ht="12.75" customHeight="1" x14ac:dyDescent="0.3">
      <c r="A15" s="104"/>
      <c r="B15" s="52"/>
      <c r="C15" s="784" t="s">
        <v>1</v>
      </c>
      <c r="D15" s="25" t="s">
        <v>3623</v>
      </c>
      <c r="E15" s="26">
        <v>4</v>
      </c>
      <c r="F15" s="26">
        <v>117</v>
      </c>
      <c r="G15" s="108" t="s">
        <v>4</v>
      </c>
      <c r="H15" s="25" t="s">
        <v>3623</v>
      </c>
      <c r="I15" s="27">
        <v>4</v>
      </c>
      <c r="J15" s="28">
        <v>117</v>
      </c>
      <c r="K15" s="107" t="s">
        <v>4</v>
      </c>
      <c r="L15" s="25"/>
      <c r="M15" s="28"/>
      <c r="N15" s="28"/>
      <c r="O15" s="107"/>
      <c r="P15" s="30" t="s">
        <v>3623</v>
      </c>
      <c r="Q15" s="31">
        <v>4</v>
      </c>
      <c r="R15" s="28">
        <v>117</v>
      </c>
      <c r="S15" s="107" t="s">
        <v>4</v>
      </c>
      <c r="T15" s="25" t="s">
        <v>3623</v>
      </c>
      <c r="U15" s="28">
        <v>4</v>
      </c>
      <c r="V15" s="28">
        <v>117</v>
      </c>
      <c r="W15" s="107" t="s">
        <v>4</v>
      </c>
      <c r="X15" s="25"/>
      <c r="Y15" s="28"/>
      <c r="Z15" s="28"/>
      <c r="AA15" s="107"/>
      <c r="AB15" s="25"/>
      <c r="AC15" s="27"/>
      <c r="AD15" s="28"/>
      <c r="AE15" s="292"/>
      <c r="AF15" s="28" t="str">
        <f t="shared" si="0"/>
        <v>c</v>
      </c>
    </row>
    <row r="16" spans="1:39" s="11" customFormat="1" ht="12.75" customHeight="1" x14ac:dyDescent="0.3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" t="str">
        <f t="shared" si="0"/>
        <v>c</v>
      </c>
    </row>
    <row r="17" spans="1:32" s="11" customFormat="1" ht="12.75" customHeight="1" x14ac:dyDescent="0.3">
      <c r="A17" s="102">
        <v>3</v>
      </c>
      <c r="B17" s="51" t="s">
        <v>2311</v>
      </c>
      <c r="C17" s="780" t="s">
        <v>0</v>
      </c>
      <c r="D17" s="15" t="s">
        <v>3630</v>
      </c>
      <c r="E17" s="16">
        <v>3</v>
      </c>
      <c r="F17" s="16" t="s">
        <v>3591</v>
      </c>
      <c r="G17" s="112" t="s">
        <v>50</v>
      </c>
      <c r="H17" s="15" t="s">
        <v>3630</v>
      </c>
      <c r="I17" s="17">
        <v>4</v>
      </c>
      <c r="J17" s="18" t="s">
        <v>3591</v>
      </c>
      <c r="K17" s="111" t="s">
        <v>50</v>
      </c>
      <c r="L17" s="15" t="s">
        <v>3630</v>
      </c>
      <c r="M17" s="18">
        <v>4</v>
      </c>
      <c r="N17" s="18" t="s">
        <v>3591</v>
      </c>
      <c r="O17" s="111" t="s">
        <v>50</v>
      </c>
      <c r="P17" s="34" t="s">
        <v>3630</v>
      </c>
      <c r="Q17" s="35">
        <v>4</v>
      </c>
      <c r="R17" s="36" t="s">
        <v>3591</v>
      </c>
      <c r="S17" s="111" t="s">
        <v>50</v>
      </c>
      <c r="T17" s="15" t="s">
        <v>3630</v>
      </c>
      <c r="U17" s="18">
        <v>4</v>
      </c>
      <c r="V17" s="18" t="s">
        <v>3591</v>
      </c>
      <c r="W17" s="111" t="s">
        <v>50</v>
      </c>
      <c r="X17" s="18"/>
      <c r="Y17" s="18"/>
      <c r="Z17" s="18"/>
      <c r="AA17" s="111"/>
      <c r="AB17" s="15"/>
      <c r="AC17" s="17"/>
      <c r="AD17" s="18"/>
      <c r="AE17" s="290"/>
      <c r="AF17" s="28" t="str">
        <f t="shared" si="0"/>
        <v>s</v>
      </c>
    </row>
    <row r="18" spans="1:32" s="11" customFormat="1" ht="12.75" customHeight="1" x14ac:dyDescent="0.3">
      <c r="A18" s="104"/>
      <c r="B18" s="52"/>
      <c r="C18" s="781"/>
      <c r="D18" s="20" t="s">
        <v>3637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" t="str">
        <f t="shared" si="0"/>
        <v>s</v>
      </c>
    </row>
    <row r="19" spans="1:32" s="11" customFormat="1" ht="12.75" customHeight="1" x14ac:dyDescent="0.3">
      <c r="A19" s="104"/>
      <c r="B19" s="52"/>
      <c r="C19" s="784" t="s">
        <v>1</v>
      </c>
      <c r="D19" s="25" t="s">
        <v>3630</v>
      </c>
      <c r="E19" s="26">
        <v>4</v>
      </c>
      <c r="F19" s="26" t="s">
        <v>3591</v>
      </c>
      <c r="G19" s="108" t="s">
        <v>50</v>
      </c>
      <c r="H19" s="25" t="s">
        <v>3630</v>
      </c>
      <c r="I19" s="27">
        <v>4</v>
      </c>
      <c r="J19" s="28" t="s">
        <v>3591</v>
      </c>
      <c r="K19" s="107" t="s">
        <v>50</v>
      </c>
      <c r="L19" s="25" t="s">
        <v>3630</v>
      </c>
      <c r="M19" s="28">
        <v>4</v>
      </c>
      <c r="N19" s="28" t="s">
        <v>3591</v>
      </c>
      <c r="O19" s="107" t="s">
        <v>50</v>
      </c>
      <c r="P19" s="25" t="s">
        <v>3630</v>
      </c>
      <c r="Q19" s="27">
        <v>4</v>
      </c>
      <c r="R19" s="28" t="s">
        <v>3591</v>
      </c>
      <c r="S19" s="107" t="s">
        <v>50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" t="str">
        <f t="shared" si="0"/>
        <v>c</v>
      </c>
    </row>
    <row r="20" spans="1:32" s="11" customFormat="1" ht="12.75" customHeight="1" x14ac:dyDescent="0.3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" t="str">
        <f t="shared" si="0"/>
        <v>c</v>
      </c>
    </row>
    <row r="21" spans="1:32" s="11" customFormat="1" ht="12.75" customHeight="1" x14ac:dyDescent="0.3">
      <c r="A21" s="102">
        <v>4</v>
      </c>
      <c r="B21" s="51" t="s">
        <v>3575</v>
      </c>
      <c r="C21" s="780" t="s">
        <v>0</v>
      </c>
      <c r="D21" s="15" t="s">
        <v>1259</v>
      </c>
      <c r="E21" s="16">
        <v>4</v>
      </c>
      <c r="F21" s="484" t="s">
        <v>440</v>
      </c>
      <c r="G21" s="112" t="s">
        <v>705</v>
      </c>
      <c r="H21" s="15" t="s">
        <v>3213</v>
      </c>
      <c r="I21" s="17">
        <v>4</v>
      </c>
      <c r="J21" s="455" t="s">
        <v>400</v>
      </c>
      <c r="K21" s="111" t="s">
        <v>12</v>
      </c>
      <c r="L21" s="15" t="s">
        <v>1259</v>
      </c>
      <c r="M21" s="18">
        <v>4</v>
      </c>
      <c r="N21" s="455" t="s">
        <v>440</v>
      </c>
      <c r="O21" s="111" t="s">
        <v>705</v>
      </c>
      <c r="P21" s="34" t="s">
        <v>3221</v>
      </c>
      <c r="Q21" s="35">
        <v>4</v>
      </c>
      <c r="R21" s="36" t="s">
        <v>3590</v>
      </c>
      <c r="S21" s="111" t="s">
        <v>8</v>
      </c>
      <c r="T21" s="15" t="s">
        <v>3221</v>
      </c>
      <c r="U21" s="18">
        <v>4</v>
      </c>
      <c r="V21" s="18" t="s">
        <v>3590</v>
      </c>
      <c r="W21" s="111" t="s">
        <v>8</v>
      </c>
      <c r="X21" s="18"/>
      <c r="Y21" s="18"/>
      <c r="Z21" s="18"/>
      <c r="AA21" s="111"/>
      <c r="AB21" s="15"/>
      <c r="AC21" s="17"/>
      <c r="AD21" s="18"/>
      <c r="AE21" s="290"/>
      <c r="AF21" s="28" t="str">
        <f t="shared" si="0"/>
        <v>s</v>
      </c>
    </row>
    <row r="22" spans="1:32" s="11" customFormat="1" ht="12.75" customHeight="1" x14ac:dyDescent="0.3">
      <c r="A22" s="104"/>
      <c r="B22" s="52"/>
      <c r="C22" s="781"/>
      <c r="D22" s="20" t="s">
        <v>3637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" t="str">
        <f t="shared" si="0"/>
        <v>s</v>
      </c>
    </row>
    <row r="23" spans="1:32" s="11" customFormat="1" ht="12.75" customHeight="1" x14ac:dyDescent="0.3">
      <c r="A23" s="104"/>
      <c r="B23" s="52"/>
      <c r="C23" s="784" t="s">
        <v>1</v>
      </c>
      <c r="D23" s="25" t="s">
        <v>3221</v>
      </c>
      <c r="E23" s="26">
        <v>4</v>
      </c>
      <c r="F23" s="26" t="s">
        <v>3590</v>
      </c>
      <c r="G23" s="108" t="s">
        <v>8</v>
      </c>
      <c r="H23" s="25" t="s">
        <v>1256</v>
      </c>
      <c r="I23" s="27">
        <v>3</v>
      </c>
      <c r="J23" s="454" t="s">
        <v>397</v>
      </c>
      <c r="K23" s="107" t="s">
        <v>599</v>
      </c>
      <c r="L23" s="25" t="s">
        <v>1256</v>
      </c>
      <c r="M23" s="28">
        <v>3</v>
      </c>
      <c r="N23" s="454" t="s">
        <v>417</v>
      </c>
      <c r="O23" s="107" t="s">
        <v>599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" t="str">
        <f t="shared" si="0"/>
        <v>c</v>
      </c>
    </row>
    <row r="24" spans="1:32" s="11" customFormat="1" ht="12.75" customHeight="1" x14ac:dyDescent="0.3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" t="str">
        <f t="shared" si="0"/>
        <v>c</v>
      </c>
    </row>
    <row r="25" spans="1:32" s="11" customFormat="1" ht="12.75" customHeight="1" x14ac:dyDescent="0.3">
      <c r="A25" s="102">
        <v>4</v>
      </c>
      <c r="B25" s="51" t="s">
        <v>3576</v>
      </c>
      <c r="C25" s="780" t="s">
        <v>0</v>
      </c>
      <c r="D25" s="15" t="s">
        <v>1259</v>
      </c>
      <c r="E25" s="16">
        <v>4</v>
      </c>
      <c r="F25" s="484" t="s">
        <v>440</v>
      </c>
      <c r="G25" s="112" t="s">
        <v>705</v>
      </c>
      <c r="H25" s="15" t="s">
        <v>3213</v>
      </c>
      <c r="I25" s="17">
        <v>4</v>
      </c>
      <c r="J25" s="455" t="s">
        <v>400</v>
      </c>
      <c r="K25" s="111" t="s">
        <v>12</v>
      </c>
      <c r="L25" s="18" t="s">
        <v>1259</v>
      </c>
      <c r="M25" s="18">
        <v>4</v>
      </c>
      <c r="N25" s="455" t="s">
        <v>440</v>
      </c>
      <c r="O25" s="111" t="s">
        <v>705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" t="str">
        <f t="shared" si="0"/>
        <v>s</v>
      </c>
    </row>
    <row r="26" spans="1:32" s="11" customFormat="1" ht="12.75" customHeight="1" x14ac:dyDescent="0.3">
      <c r="A26" s="104"/>
      <c r="B26" s="52"/>
      <c r="C26" s="781"/>
      <c r="D26" s="20" t="s">
        <v>3637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" t="str">
        <f t="shared" si="0"/>
        <v>s</v>
      </c>
    </row>
    <row r="27" spans="1:32" s="11" customFormat="1" ht="12.75" customHeight="1" x14ac:dyDescent="0.3">
      <c r="A27" s="104"/>
      <c r="B27" s="52"/>
      <c r="C27" s="784" t="s">
        <v>1</v>
      </c>
      <c r="D27" s="25"/>
      <c r="E27" s="26"/>
      <c r="F27" s="26"/>
      <c r="G27" s="108"/>
      <c r="H27" s="25" t="s">
        <v>1256</v>
      </c>
      <c r="I27" s="27">
        <v>3</v>
      </c>
      <c r="J27" s="454" t="s">
        <v>397</v>
      </c>
      <c r="K27" s="107" t="s">
        <v>599</v>
      </c>
      <c r="L27" s="25" t="s">
        <v>1256</v>
      </c>
      <c r="M27" s="28">
        <v>3</v>
      </c>
      <c r="N27" s="454" t="s">
        <v>417</v>
      </c>
      <c r="O27" s="107" t="s">
        <v>599</v>
      </c>
      <c r="P27" s="30" t="s">
        <v>3221</v>
      </c>
      <c r="Q27" s="31">
        <v>4</v>
      </c>
      <c r="R27" s="28" t="s">
        <v>3590</v>
      </c>
      <c r="S27" s="107" t="s">
        <v>8</v>
      </c>
      <c r="T27" s="25" t="s">
        <v>3221</v>
      </c>
      <c r="U27" s="28">
        <v>4</v>
      </c>
      <c r="V27" s="28" t="s">
        <v>3590</v>
      </c>
      <c r="W27" s="107" t="s">
        <v>8</v>
      </c>
      <c r="X27" s="25"/>
      <c r="Y27" s="28"/>
      <c r="Z27" s="28"/>
      <c r="AA27" s="107"/>
      <c r="AB27" s="25"/>
      <c r="AC27" s="27"/>
      <c r="AD27" s="28"/>
      <c r="AE27" s="292"/>
      <c r="AF27" s="28" t="str">
        <f t="shared" si="0"/>
        <v>c</v>
      </c>
    </row>
    <row r="28" spans="1:32" s="11" customFormat="1" ht="12.75" customHeight="1" x14ac:dyDescent="0.3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" t="str">
        <f t="shared" si="0"/>
        <v>c</v>
      </c>
    </row>
    <row r="29" spans="1:32" s="11" customFormat="1" ht="12.75" customHeight="1" x14ac:dyDescent="0.3">
      <c r="A29" s="102">
        <v>5</v>
      </c>
      <c r="B29" s="51" t="s">
        <v>3248</v>
      </c>
      <c r="C29" s="780" t="s">
        <v>0</v>
      </c>
      <c r="D29" s="15" t="s">
        <v>3524</v>
      </c>
      <c r="E29" s="16"/>
      <c r="F29" s="16"/>
      <c r="G29" s="112"/>
      <c r="H29" s="15" t="s">
        <v>3524</v>
      </c>
      <c r="I29" s="17"/>
      <c r="J29" s="18"/>
      <c r="K29" s="111"/>
      <c r="L29" s="18" t="s">
        <v>3524</v>
      </c>
      <c r="M29" s="18"/>
      <c r="N29" s="18"/>
      <c r="O29" s="111"/>
      <c r="P29" s="15" t="s">
        <v>3524</v>
      </c>
      <c r="Q29" s="17"/>
      <c r="R29" s="18"/>
      <c r="S29" s="111"/>
      <c r="T29" s="15" t="s">
        <v>3217</v>
      </c>
      <c r="U29" s="17">
        <v>4</v>
      </c>
      <c r="V29" s="18" t="s">
        <v>3247</v>
      </c>
      <c r="W29" s="111" t="s">
        <v>1252</v>
      </c>
      <c r="X29" s="15" t="s">
        <v>3528</v>
      </c>
      <c r="Y29" s="18">
        <v>4</v>
      </c>
      <c r="Z29" s="18" t="s">
        <v>3651</v>
      </c>
      <c r="AA29" s="111" t="s">
        <v>149</v>
      </c>
      <c r="AB29" s="15"/>
      <c r="AC29" s="17"/>
      <c r="AD29" s="18"/>
      <c r="AE29" s="290"/>
      <c r="AF29" s="28" t="str">
        <f t="shared" si="0"/>
        <v>s</v>
      </c>
    </row>
    <row r="30" spans="1:32" s="11" customFormat="1" ht="12.75" customHeight="1" x14ac:dyDescent="0.3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" t="str">
        <f t="shared" si="0"/>
        <v>s</v>
      </c>
    </row>
    <row r="31" spans="1:32" s="11" customFormat="1" ht="12.75" customHeight="1" x14ac:dyDescent="0.3">
      <c r="A31" s="104"/>
      <c r="B31" s="52"/>
      <c r="C31" s="784" t="s">
        <v>1</v>
      </c>
      <c r="D31" s="25" t="s">
        <v>3217</v>
      </c>
      <c r="E31" s="26">
        <v>4</v>
      </c>
      <c r="F31" s="26" t="s">
        <v>3247</v>
      </c>
      <c r="G31" s="108" t="s">
        <v>1252</v>
      </c>
      <c r="H31" s="25" t="s">
        <v>3524</v>
      </c>
      <c r="I31" s="27"/>
      <c r="J31" s="28"/>
      <c r="K31" s="107"/>
      <c r="L31" s="25" t="s">
        <v>3524</v>
      </c>
      <c r="M31" s="28"/>
      <c r="N31" s="28"/>
      <c r="O31" s="107"/>
      <c r="P31" s="30"/>
      <c r="Q31" s="31"/>
      <c r="R31" s="28"/>
      <c r="S31" s="107"/>
      <c r="T31" s="25" t="s">
        <v>2148</v>
      </c>
      <c r="U31" s="28">
        <v>4</v>
      </c>
      <c r="V31" s="454" t="s">
        <v>398</v>
      </c>
      <c r="W31" s="107" t="s">
        <v>213</v>
      </c>
      <c r="X31" s="25" t="s">
        <v>3211</v>
      </c>
      <c r="Y31" s="28">
        <v>4</v>
      </c>
      <c r="Z31" s="28" t="s">
        <v>3564</v>
      </c>
      <c r="AA31" s="107" t="s">
        <v>1250</v>
      </c>
      <c r="AB31" s="25"/>
      <c r="AC31" s="27"/>
      <c r="AD31" s="28"/>
      <c r="AE31" s="292"/>
      <c r="AF31" s="28" t="str">
        <f t="shared" si="0"/>
        <v>c</v>
      </c>
    </row>
    <row r="32" spans="1:32" s="11" customFormat="1" ht="12.75" customHeight="1" x14ac:dyDescent="0.3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" t="str">
        <f t="shared" si="0"/>
        <v>c</v>
      </c>
    </row>
    <row r="33" spans="1:32" s="11" customFormat="1" ht="12.75" customHeight="1" x14ac:dyDescent="0.3">
      <c r="A33" s="102">
        <v>5</v>
      </c>
      <c r="B33" s="51" t="s">
        <v>3249</v>
      </c>
      <c r="C33" s="780" t="s">
        <v>0</v>
      </c>
      <c r="D33" s="15" t="s">
        <v>3524</v>
      </c>
      <c r="E33" s="16"/>
      <c r="F33" s="16"/>
      <c r="G33" s="112"/>
      <c r="H33" s="15" t="s">
        <v>3524</v>
      </c>
      <c r="I33" s="17"/>
      <c r="J33" s="18"/>
      <c r="K33" s="111"/>
      <c r="L33" s="15" t="s">
        <v>3524</v>
      </c>
      <c r="M33" s="18"/>
      <c r="N33" s="18"/>
      <c r="O33" s="111"/>
      <c r="P33" s="34" t="s">
        <v>3524</v>
      </c>
      <c r="Q33" s="35"/>
      <c r="R33" s="36"/>
      <c r="S33" s="111"/>
      <c r="T33" s="15"/>
      <c r="U33" s="18"/>
      <c r="V33" s="18"/>
      <c r="W33" s="111"/>
      <c r="X33" s="18" t="s">
        <v>3211</v>
      </c>
      <c r="Y33" s="18">
        <v>4</v>
      </c>
      <c r="Z33" s="18" t="s">
        <v>3564</v>
      </c>
      <c r="AA33" s="111" t="s">
        <v>1250</v>
      </c>
      <c r="AB33" s="15"/>
      <c r="AC33" s="17"/>
      <c r="AD33" s="18"/>
      <c r="AE33" s="290"/>
      <c r="AF33" s="28" t="str">
        <f t="shared" si="0"/>
        <v>s</v>
      </c>
    </row>
    <row r="34" spans="1:32" s="11" customFormat="1" ht="12.75" customHeight="1" x14ac:dyDescent="0.3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" t="str">
        <f t="shared" si="0"/>
        <v>s</v>
      </c>
    </row>
    <row r="35" spans="1:32" s="11" customFormat="1" ht="12.75" customHeight="1" x14ac:dyDescent="0.3">
      <c r="A35" s="104"/>
      <c r="B35" s="52"/>
      <c r="C35" s="784" t="s">
        <v>1</v>
      </c>
      <c r="D35" s="25"/>
      <c r="E35" s="26"/>
      <c r="F35" s="26"/>
      <c r="G35" s="108"/>
      <c r="H35" s="25" t="s">
        <v>3524</v>
      </c>
      <c r="I35" s="27"/>
      <c r="J35" s="28"/>
      <c r="K35" s="107"/>
      <c r="L35" s="25" t="s">
        <v>3524</v>
      </c>
      <c r="M35" s="28"/>
      <c r="N35" s="28"/>
      <c r="O35" s="107"/>
      <c r="P35" s="25" t="s">
        <v>3217</v>
      </c>
      <c r="Q35" s="27">
        <v>4</v>
      </c>
      <c r="R35" s="28" t="s">
        <v>3247</v>
      </c>
      <c r="S35" s="107" t="s">
        <v>1252</v>
      </c>
      <c r="T35" s="25" t="s">
        <v>2148</v>
      </c>
      <c r="U35" s="28">
        <v>4</v>
      </c>
      <c r="V35" s="454" t="s">
        <v>398</v>
      </c>
      <c r="W35" s="107" t="s">
        <v>213</v>
      </c>
      <c r="X35" s="25" t="s">
        <v>3528</v>
      </c>
      <c r="Y35" s="28">
        <v>4</v>
      </c>
      <c r="Z35" s="28" t="s">
        <v>3651</v>
      </c>
      <c r="AA35" s="107" t="s">
        <v>149</v>
      </c>
      <c r="AB35" s="25"/>
      <c r="AC35" s="27"/>
      <c r="AD35" s="28"/>
      <c r="AE35" s="292"/>
      <c r="AF35" s="28" t="str">
        <f t="shared" si="0"/>
        <v>c</v>
      </c>
    </row>
    <row r="36" spans="1:32" s="11" customFormat="1" ht="12.75" customHeight="1" x14ac:dyDescent="0.3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" t="str">
        <f t="shared" si="0"/>
        <v>c</v>
      </c>
    </row>
    <row r="37" spans="1:32" s="11" customFormat="1" ht="12.75" customHeight="1" x14ac:dyDescent="0.3">
      <c r="A37" s="102">
        <v>6</v>
      </c>
      <c r="B37" s="51" t="s">
        <v>3250</v>
      </c>
      <c r="C37" s="780" t="s">
        <v>0</v>
      </c>
      <c r="D37" s="15" t="s">
        <v>3524</v>
      </c>
      <c r="E37" s="16"/>
      <c r="F37" s="16"/>
      <c r="G37" s="112"/>
      <c r="H37" s="15" t="s">
        <v>3524</v>
      </c>
      <c r="I37" s="17"/>
      <c r="J37" s="18"/>
      <c r="K37" s="111"/>
      <c r="L37" s="18" t="s">
        <v>3524</v>
      </c>
      <c r="M37" s="18"/>
      <c r="N37" s="18"/>
      <c r="O37" s="111"/>
      <c r="P37" s="18" t="s">
        <v>3524</v>
      </c>
      <c r="Q37" s="18"/>
      <c r="R37" s="18"/>
      <c r="S37" s="111"/>
      <c r="T37" s="15" t="s">
        <v>3218</v>
      </c>
      <c r="U37" s="18">
        <v>4</v>
      </c>
      <c r="V37" s="18" t="s">
        <v>3247</v>
      </c>
      <c r="W37" s="111" t="s">
        <v>5</v>
      </c>
      <c r="X37" s="15" t="s">
        <v>3218</v>
      </c>
      <c r="Y37" s="18">
        <v>4</v>
      </c>
      <c r="Z37" s="18" t="s">
        <v>3247</v>
      </c>
      <c r="AA37" s="111" t="s">
        <v>5</v>
      </c>
      <c r="AB37" s="15"/>
      <c r="AC37" s="18"/>
      <c r="AD37" s="18"/>
      <c r="AE37" s="290"/>
      <c r="AF37" s="28" t="str">
        <f t="shared" si="0"/>
        <v>s</v>
      </c>
    </row>
    <row r="38" spans="1:32" s="11" customFormat="1" ht="12.75" customHeight="1" x14ac:dyDescent="0.3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" t="str">
        <f t="shared" si="0"/>
        <v>s</v>
      </c>
    </row>
    <row r="39" spans="1:32" s="11" customFormat="1" ht="12.75" customHeight="1" x14ac:dyDescent="0.3">
      <c r="A39" s="104"/>
      <c r="B39" s="52"/>
      <c r="C39" s="784" t="s">
        <v>1</v>
      </c>
      <c r="D39" s="25" t="s">
        <v>3218</v>
      </c>
      <c r="E39" s="26">
        <v>4</v>
      </c>
      <c r="F39" s="26" t="s">
        <v>3247</v>
      </c>
      <c r="G39" s="108" t="s">
        <v>5</v>
      </c>
      <c r="H39" s="25" t="s">
        <v>3524</v>
      </c>
      <c r="I39" s="27"/>
      <c r="J39" s="28"/>
      <c r="K39" s="107"/>
      <c r="L39" s="25" t="s">
        <v>3524</v>
      </c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 t="s">
        <v>3214</v>
      </c>
      <c r="Y39" s="28">
        <v>4</v>
      </c>
      <c r="Z39" s="28" t="s">
        <v>3591</v>
      </c>
      <c r="AA39" s="107" t="s">
        <v>50</v>
      </c>
      <c r="AB39" s="25"/>
      <c r="AC39" s="27"/>
      <c r="AD39" s="28"/>
      <c r="AE39" s="292"/>
      <c r="AF39" s="28" t="str">
        <f t="shared" si="0"/>
        <v>c</v>
      </c>
    </row>
    <row r="40" spans="1:32" s="11" customFormat="1" ht="12.75" customHeight="1" x14ac:dyDescent="0.3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" t="str">
        <f t="shared" si="0"/>
        <v>c</v>
      </c>
    </row>
    <row r="41" spans="1:32" s="11" customFormat="1" ht="12.75" customHeight="1" x14ac:dyDescent="0.3">
      <c r="A41" s="102">
        <v>6</v>
      </c>
      <c r="B41" s="51" t="s">
        <v>3251</v>
      </c>
      <c r="C41" s="780" t="s">
        <v>0</v>
      </c>
      <c r="D41" s="15" t="s">
        <v>3524</v>
      </c>
      <c r="E41" s="16"/>
      <c r="F41" s="16"/>
      <c r="G41" s="112"/>
      <c r="H41" s="15" t="s">
        <v>3524</v>
      </c>
      <c r="I41" s="17"/>
      <c r="J41" s="18"/>
      <c r="K41" s="111"/>
      <c r="L41" s="15" t="s">
        <v>3524</v>
      </c>
      <c r="M41" s="18"/>
      <c r="N41" s="18"/>
      <c r="O41" s="111"/>
      <c r="P41" s="15" t="s">
        <v>3524</v>
      </c>
      <c r="Q41" s="18"/>
      <c r="R41" s="18"/>
      <c r="S41" s="111"/>
      <c r="T41" s="18"/>
      <c r="U41" s="18"/>
      <c r="V41" s="18"/>
      <c r="W41" s="111"/>
      <c r="X41" s="15" t="s">
        <v>3214</v>
      </c>
      <c r="Y41" s="18">
        <v>4</v>
      </c>
      <c r="Z41" s="18" t="s">
        <v>3591</v>
      </c>
      <c r="AA41" s="111" t="s">
        <v>50</v>
      </c>
      <c r="AB41" s="15"/>
      <c r="AC41" s="18"/>
      <c r="AD41" s="18"/>
      <c r="AE41" s="290"/>
      <c r="AF41" s="28" t="str">
        <f t="shared" si="0"/>
        <v>s</v>
      </c>
    </row>
    <row r="42" spans="1:32" s="11" customFormat="1" ht="12.75" customHeight="1" x14ac:dyDescent="0.3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" t="str">
        <f t="shared" si="0"/>
        <v>s</v>
      </c>
    </row>
    <row r="43" spans="1:32" s="11" customFormat="1" ht="12.75" customHeight="1" x14ac:dyDescent="0.3">
      <c r="A43" s="104"/>
      <c r="B43" s="52"/>
      <c r="C43" s="784" t="s">
        <v>1</v>
      </c>
      <c r="D43" s="25"/>
      <c r="E43" s="26"/>
      <c r="F43" s="26"/>
      <c r="G43" s="108"/>
      <c r="H43" s="25" t="s">
        <v>3524</v>
      </c>
      <c r="I43" s="27"/>
      <c r="J43" s="28"/>
      <c r="K43" s="107"/>
      <c r="L43" s="28" t="s">
        <v>3524</v>
      </c>
      <c r="M43" s="28"/>
      <c r="N43" s="28"/>
      <c r="O43" s="107"/>
      <c r="P43" s="25" t="s">
        <v>3218</v>
      </c>
      <c r="Q43" s="27">
        <v>4</v>
      </c>
      <c r="R43" s="28" t="s">
        <v>3247</v>
      </c>
      <c r="S43" s="107" t="s">
        <v>5</v>
      </c>
      <c r="T43" s="25" t="s">
        <v>3218</v>
      </c>
      <c r="U43" s="28">
        <v>4</v>
      </c>
      <c r="V43" s="28" t="s">
        <v>3247</v>
      </c>
      <c r="W43" s="107" t="s">
        <v>5</v>
      </c>
      <c r="X43" s="25" t="s">
        <v>3218</v>
      </c>
      <c r="Y43" s="28">
        <v>4</v>
      </c>
      <c r="Z43" s="28" t="s">
        <v>3247</v>
      </c>
      <c r="AA43" s="107" t="s">
        <v>5</v>
      </c>
      <c r="AB43" s="25"/>
      <c r="AC43" s="27"/>
      <c r="AD43" s="28"/>
      <c r="AE43" s="292"/>
      <c r="AF43" s="28" t="str">
        <f t="shared" si="0"/>
        <v>c</v>
      </c>
    </row>
    <row r="44" spans="1:32" s="11" customFormat="1" ht="12.75" customHeight="1" x14ac:dyDescent="0.3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" t="str">
        <f t="shared" si="0"/>
        <v>c</v>
      </c>
    </row>
    <row r="45" spans="1:32" s="11" customFormat="1" ht="12.75" customHeight="1" x14ac:dyDescent="0.3">
      <c r="A45" s="102">
        <v>7</v>
      </c>
      <c r="B45" s="51" t="s">
        <v>3252</v>
      </c>
      <c r="C45" s="780" t="s">
        <v>0</v>
      </c>
      <c r="D45" s="15"/>
      <c r="E45" s="16"/>
      <c r="F45" s="16"/>
      <c r="G45" s="112"/>
      <c r="H45" s="15" t="s">
        <v>1256</v>
      </c>
      <c r="I45" s="17">
        <v>3</v>
      </c>
      <c r="J45" s="455" t="s">
        <v>396</v>
      </c>
      <c r="K45" s="111" t="s">
        <v>599</v>
      </c>
      <c r="L45" s="15" t="s">
        <v>3215</v>
      </c>
      <c r="M45" s="18">
        <v>4</v>
      </c>
      <c r="N45" s="18" t="s">
        <v>3564</v>
      </c>
      <c r="O45" s="111" t="s">
        <v>8</v>
      </c>
      <c r="P45" s="34" t="s">
        <v>1256</v>
      </c>
      <c r="Q45" s="35">
        <v>3</v>
      </c>
      <c r="R45" s="453" t="s">
        <v>397</v>
      </c>
      <c r="S45" s="111" t="s">
        <v>599</v>
      </c>
      <c r="T45" s="15" t="s">
        <v>3214</v>
      </c>
      <c r="U45" s="18">
        <v>4</v>
      </c>
      <c r="V45" s="18" t="s">
        <v>3590</v>
      </c>
      <c r="W45" s="111" t="s">
        <v>1250</v>
      </c>
      <c r="X45" s="18"/>
      <c r="Y45" s="18"/>
      <c r="Z45" s="18"/>
      <c r="AA45" s="111"/>
      <c r="AB45" s="15"/>
      <c r="AC45" s="17"/>
      <c r="AD45" s="18"/>
      <c r="AE45" s="290"/>
      <c r="AF45" s="28" t="str">
        <f t="shared" si="0"/>
        <v>s</v>
      </c>
    </row>
    <row r="46" spans="1:32" s="11" customFormat="1" ht="12.75" customHeight="1" x14ac:dyDescent="0.3">
      <c r="A46" s="104"/>
      <c r="B46" s="52"/>
      <c r="C46" s="781"/>
      <c r="D46" s="20" t="s">
        <v>3637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" t="str">
        <f t="shared" si="0"/>
        <v>s</v>
      </c>
    </row>
    <row r="47" spans="1:32" s="11" customFormat="1" ht="12.75" customHeight="1" x14ac:dyDescent="0.3">
      <c r="A47" s="104"/>
      <c r="B47" s="52"/>
      <c r="C47" s="784" t="s">
        <v>1</v>
      </c>
      <c r="D47" s="25" t="s">
        <v>3214</v>
      </c>
      <c r="E47" s="26">
        <v>4</v>
      </c>
      <c r="F47" s="26" t="s">
        <v>3590</v>
      </c>
      <c r="G47" s="108" t="s">
        <v>1250</v>
      </c>
      <c r="H47" s="25" t="s">
        <v>3215</v>
      </c>
      <c r="I47" s="27">
        <v>4</v>
      </c>
      <c r="J47" s="28" t="s">
        <v>3564</v>
      </c>
      <c r="K47" s="107" t="s">
        <v>8</v>
      </c>
      <c r="L47" s="25" t="s">
        <v>3215</v>
      </c>
      <c r="M47" s="28">
        <v>4</v>
      </c>
      <c r="N47" s="28" t="s">
        <v>3564</v>
      </c>
      <c r="O47" s="107" t="s">
        <v>8</v>
      </c>
      <c r="P47" s="25"/>
      <c r="Q47" s="27"/>
      <c r="R47" s="28"/>
      <c r="S47" s="107"/>
      <c r="T47" s="25" t="s">
        <v>3214</v>
      </c>
      <c r="U47" s="28">
        <v>4</v>
      </c>
      <c r="V47" s="28" t="s">
        <v>3590</v>
      </c>
      <c r="W47" s="107" t="s">
        <v>1250</v>
      </c>
      <c r="X47" s="25"/>
      <c r="Y47" s="28"/>
      <c r="Z47" s="28"/>
      <c r="AA47" s="107"/>
      <c r="AB47" s="25"/>
      <c r="AC47" s="27"/>
      <c r="AD47" s="28"/>
      <c r="AE47" s="292"/>
      <c r="AF47" s="28" t="str">
        <f t="shared" si="0"/>
        <v>c</v>
      </c>
    </row>
    <row r="48" spans="1:32" s="11" customFormat="1" ht="12.75" customHeight="1" x14ac:dyDescent="0.3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" t="str">
        <f t="shared" si="0"/>
        <v>c</v>
      </c>
    </row>
    <row r="49" spans="1:32" s="11" customFormat="1" ht="12.75" customHeight="1" x14ac:dyDescent="0.3">
      <c r="A49" s="102">
        <v>8</v>
      </c>
      <c r="B49" s="51" t="s">
        <v>3409</v>
      </c>
      <c r="C49" s="780" t="s">
        <v>0</v>
      </c>
      <c r="D49" s="15" t="s">
        <v>3524</v>
      </c>
      <c r="E49" s="16"/>
      <c r="F49" s="16"/>
      <c r="G49" s="112"/>
      <c r="H49" s="15" t="s">
        <v>3524</v>
      </c>
      <c r="I49" s="17"/>
      <c r="J49" s="18"/>
      <c r="K49" s="111"/>
      <c r="L49" s="15" t="s">
        <v>3524</v>
      </c>
      <c r="M49" s="18"/>
      <c r="N49" s="18"/>
      <c r="O49" s="111"/>
      <c r="P49" s="34" t="s">
        <v>3524</v>
      </c>
      <c r="Q49" s="35"/>
      <c r="R49" s="36"/>
      <c r="S49" s="111"/>
      <c r="T49" s="15" t="s">
        <v>3522</v>
      </c>
      <c r="U49" s="18">
        <v>4</v>
      </c>
      <c r="V49" s="18" t="s">
        <v>3247</v>
      </c>
      <c r="W49" s="111" t="s">
        <v>382</v>
      </c>
      <c r="X49" s="18" t="s">
        <v>3522</v>
      </c>
      <c r="Y49" s="18">
        <v>4</v>
      </c>
      <c r="Z49" s="18" t="s">
        <v>3247</v>
      </c>
      <c r="AA49" s="111" t="s">
        <v>382</v>
      </c>
      <c r="AB49" s="15"/>
      <c r="AC49" s="17"/>
      <c r="AD49" s="18"/>
      <c r="AE49" s="290"/>
      <c r="AF49" s="28" t="str">
        <f t="shared" si="0"/>
        <v>s</v>
      </c>
    </row>
    <row r="50" spans="1:32" s="11" customFormat="1" ht="12.75" customHeight="1" x14ac:dyDescent="0.3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" t="str">
        <f t="shared" si="0"/>
        <v>s</v>
      </c>
    </row>
    <row r="51" spans="1:32" s="11" customFormat="1" ht="12.75" customHeight="1" x14ac:dyDescent="0.3">
      <c r="A51" s="104"/>
      <c r="B51" s="52"/>
      <c r="C51" s="784" t="s">
        <v>1</v>
      </c>
      <c r="D51" s="25" t="s">
        <v>3197</v>
      </c>
      <c r="E51" s="26">
        <v>4</v>
      </c>
      <c r="F51" s="483" t="s">
        <v>400</v>
      </c>
      <c r="G51" s="108" t="s">
        <v>81</v>
      </c>
      <c r="H51" s="25" t="s">
        <v>3524</v>
      </c>
      <c r="I51" s="27"/>
      <c r="J51" s="28"/>
      <c r="K51" s="107"/>
      <c r="L51" s="25" t="s">
        <v>3524</v>
      </c>
      <c r="M51" s="28"/>
      <c r="N51" s="28"/>
      <c r="O51" s="107"/>
      <c r="P51" s="25" t="s">
        <v>1279</v>
      </c>
      <c r="Q51" s="27">
        <v>3</v>
      </c>
      <c r="R51" s="454" t="s">
        <v>440</v>
      </c>
      <c r="S51" s="107" t="s">
        <v>598</v>
      </c>
      <c r="T51" s="25" t="s">
        <v>3214</v>
      </c>
      <c r="U51" s="28">
        <v>4</v>
      </c>
      <c r="V51" s="28" t="s">
        <v>3232</v>
      </c>
      <c r="W51" s="107" t="s">
        <v>10</v>
      </c>
      <c r="X51" s="25" t="s">
        <v>3211</v>
      </c>
      <c r="Y51" s="28">
        <v>4</v>
      </c>
      <c r="Z51" s="28">
        <v>114</v>
      </c>
      <c r="AA51" s="107" t="s">
        <v>13</v>
      </c>
      <c r="AB51" s="25"/>
      <c r="AC51" s="27"/>
      <c r="AD51" s="28"/>
      <c r="AE51" s="292"/>
      <c r="AF51" s="28" t="str">
        <f t="shared" si="0"/>
        <v>c</v>
      </c>
    </row>
    <row r="52" spans="1:32" s="11" customFormat="1" ht="12.75" customHeight="1" x14ac:dyDescent="0.3">
      <c r="A52" s="104"/>
      <c r="B52" s="52"/>
      <c r="C52" s="784"/>
      <c r="D52" s="40" t="s">
        <v>3637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 t="s">
        <v>1249</v>
      </c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" t="str">
        <f t="shared" si="0"/>
        <v>c</v>
      </c>
    </row>
    <row r="53" spans="1:32" s="11" customFormat="1" ht="12.75" customHeight="1" x14ac:dyDescent="0.3">
      <c r="A53" s="102">
        <v>8</v>
      </c>
      <c r="B53" s="51" t="s">
        <v>3410</v>
      </c>
      <c r="C53" s="780" t="s">
        <v>0</v>
      </c>
      <c r="D53" s="15" t="s">
        <v>3524</v>
      </c>
      <c r="E53" s="16"/>
      <c r="F53" s="16"/>
      <c r="G53" s="112"/>
      <c r="H53" s="15" t="s">
        <v>3524</v>
      </c>
      <c r="I53" s="17"/>
      <c r="J53" s="18"/>
      <c r="K53" s="111"/>
      <c r="L53" s="18" t="s">
        <v>3524</v>
      </c>
      <c r="M53" s="18"/>
      <c r="N53" s="18"/>
      <c r="O53" s="111"/>
      <c r="P53" s="15" t="s">
        <v>3524</v>
      </c>
      <c r="Q53" s="17"/>
      <c r="R53" s="18"/>
      <c r="S53" s="111"/>
      <c r="T53" s="15" t="s">
        <v>3214</v>
      </c>
      <c r="U53" s="18">
        <v>4</v>
      </c>
      <c r="V53" s="18" t="s">
        <v>3232</v>
      </c>
      <c r="W53" s="111" t="s">
        <v>10</v>
      </c>
      <c r="X53" s="15" t="s">
        <v>3211</v>
      </c>
      <c r="Y53" s="18">
        <v>4</v>
      </c>
      <c r="Z53" s="18">
        <v>114</v>
      </c>
      <c r="AA53" s="111" t="s">
        <v>13</v>
      </c>
      <c r="AB53" s="15"/>
      <c r="AC53" s="17"/>
      <c r="AD53" s="18"/>
      <c r="AE53" s="290"/>
      <c r="AF53" s="28" t="str">
        <f t="shared" si="0"/>
        <v>s</v>
      </c>
    </row>
    <row r="54" spans="1:32" s="11" customFormat="1" ht="12.75" customHeight="1" x14ac:dyDescent="0.3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" t="str">
        <f t="shared" si="0"/>
        <v>s</v>
      </c>
    </row>
    <row r="55" spans="1:32" s="11" customFormat="1" ht="12.75" customHeight="1" x14ac:dyDescent="0.3">
      <c r="A55" s="104"/>
      <c r="B55" s="52"/>
      <c r="C55" s="784" t="s">
        <v>1</v>
      </c>
      <c r="D55" s="25" t="s">
        <v>3197</v>
      </c>
      <c r="E55" s="26">
        <v>4</v>
      </c>
      <c r="F55" s="483" t="s">
        <v>400</v>
      </c>
      <c r="G55" s="108" t="s">
        <v>81</v>
      </c>
      <c r="H55" s="25" t="s">
        <v>3524</v>
      </c>
      <c r="I55" s="27"/>
      <c r="J55" s="28"/>
      <c r="K55" s="107"/>
      <c r="L55" s="25" t="s">
        <v>3524</v>
      </c>
      <c r="M55" s="28"/>
      <c r="N55" s="28"/>
      <c r="O55" s="107"/>
      <c r="P55" s="30" t="s">
        <v>1279</v>
      </c>
      <c r="Q55" s="31">
        <v>3</v>
      </c>
      <c r="R55" s="454" t="s">
        <v>440</v>
      </c>
      <c r="S55" s="107" t="s">
        <v>598</v>
      </c>
      <c r="T55" s="25" t="s">
        <v>3522</v>
      </c>
      <c r="U55" s="28">
        <v>4</v>
      </c>
      <c r="V55" s="28" t="s">
        <v>3247</v>
      </c>
      <c r="W55" s="107" t="s">
        <v>382</v>
      </c>
      <c r="X55" s="25" t="s">
        <v>3522</v>
      </c>
      <c r="Y55" s="28">
        <v>4</v>
      </c>
      <c r="Z55" s="28" t="s">
        <v>3247</v>
      </c>
      <c r="AA55" s="107" t="s">
        <v>382</v>
      </c>
      <c r="AB55" s="25"/>
      <c r="AC55" s="27"/>
      <c r="AD55" s="28"/>
      <c r="AE55" s="292"/>
      <c r="AF55" s="28" t="str">
        <f t="shared" si="0"/>
        <v>c</v>
      </c>
    </row>
    <row r="56" spans="1:32" s="11" customFormat="1" ht="12.75" customHeight="1" x14ac:dyDescent="0.3">
      <c r="A56" s="104"/>
      <c r="B56" s="54"/>
      <c r="C56" s="784"/>
      <c r="D56" s="25" t="s">
        <v>3637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 t="s">
        <v>1249</v>
      </c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" t="str">
        <f t="shared" si="0"/>
        <v>c</v>
      </c>
    </row>
    <row r="57" spans="1:32" s="11" customFormat="1" ht="12.75" customHeight="1" x14ac:dyDescent="0.3">
      <c r="A57" s="102">
        <v>9</v>
      </c>
      <c r="B57" s="51" t="s">
        <v>3577</v>
      </c>
      <c r="C57" s="780" t="s">
        <v>0</v>
      </c>
      <c r="D57" s="15" t="s">
        <v>3524</v>
      </c>
      <c r="E57" s="16"/>
      <c r="F57" s="16"/>
      <c r="G57" s="112"/>
      <c r="H57" s="15" t="s">
        <v>3524</v>
      </c>
      <c r="I57" s="17"/>
      <c r="J57" s="18"/>
      <c r="K57" s="111"/>
      <c r="L57" s="15" t="s">
        <v>3524</v>
      </c>
      <c r="M57" s="18"/>
      <c r="N57" s="18"/>
      <c r="O57" s="111"/>
      <c r="P57" s="34" t="s">
        <v>3524</v>
      </c>
      <c r="Q57" s="35"/>
      <c r="R57" s="36"/>
      <c r="S57" s="111"/>
      <c r="T57" s="15" t="s">
        <v>3197</v>
      </c>
      <c r="U57" s="18">
        <v>4</v>
      </c>
      <c r="V57" s="455" t="s">
        <v>400</v>
      </c>
      <c r="W57" s="111" t="s">
        <v>81</v>
      </c>
      <c r="X57" s="18" t="s">
        <v>3214</v>
      </c>
      <c r="Y57" s="18">
        <v>4</v>
      </c>
      <c r="Z57" s="18" t="s">
        <v>3232</v>
      </c>
      <c r="AA57" s="111" t="s">
        <v>10</v>
      </c>
      <c r="AB57" s="15"/>
      <c r="AC57" s="17"/>
      <c r="AD57" s="18"/>
      <c r="AE57" s="290"/>
      <c r="AF57" s="28" t="str">
        <f t="shared" si="0"/>
        <v>s</v>
      </c>
    </row>
    <row r="58" spans="1:32" s="11" customFormat="1" ht="12.75" customHeight="1" x14ac:dyDescent="0.3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" t="str">
        <f t="shared" si="0"/>
        <v>s</v>
      </c>
    </row>
    <row r="59" spans="1:32" s="11" customFormat="1" ht="12.75" customHeight="1" x14ac:dyDescent="0.3">
      <c r="A59" s="104"/>
      <c r="B59" s="52"/>
      <c r="C59" s="784" t="s">
        <v>1</v>
      </c>
      <c r="D59" s="25" t="s">
        <v>1259</v>
      </c>
      <c r="E59" s="26">
        <v>4</v>
      </c>
      <c r="F59" s="483" t="s">
        <v>440</v>
      </c>
      <c r="G59" s="108" t="s">
        <v>705</v>
      </c>
      <c r="H59" s="25" t="s">
        <v>3524</v>
      </c>
      <c r="I59" s="27"/>
      <c r="J59" s="28"/>
      <c r="K59" s="107"/>
      <c r="L59" s="25" t="s">
        <v>3524</v>
      </c>
      <c r="M59" s="28"/>
      <c r="N59" s="28"/>
      <c r="O59" s="107"/>
      <c r="P59" s="25"/>
      <c r="Q59" s="27"/>
      <c r="R59" s="28"/>
      <c r="S59" s="107"/>
      <c r="T59" s="25" t="s">
        <v>1256</v>
      </c>
      <c r="U59" s="28">
        <v>3</v>
      </c>
      <c r="V59" s="454" t="s">
        <v>397</v>
      </c>
      <c r="W59" s="107" t="s">
        <v>679</v>
      </c>
      <c r="X59" s="25"/>
      <c r="Y59" s="28"/>
      <c r="Z59" s="28"/>
      <c r="AA59" s="107"/>
      <c r="AB59" s="25"/>
      <c r="AC59" s="27"/>
      <c r="AD59" s="28"/>
      <c r="AE59" s="292"/>
      <c r="AF59" s="28" t="str">
        <f t="shared" si="0"/>
        <v>c</v>
      </c>
    </row>
    <row r="60" spans="1:32" s="11" customFormat="1" ht="12.75" customHeight="1" x14ac:dyDescent="0.3">
      <c r="A60" s="104"/>
      <c r="B60" s="52"/>
      <c r="C60" s="784"/>
      <c r="D60" s="40" t="s">
        <v>3637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" t="str">
        <f t="shared" si="0"/>
        <v>c</v>
      </c>
    </row>
    <row r="61" spans="1:32" s="11" customFormat="1" ht="12.75" customHeight="1" x14ac:dyDescent="0.3">
      <c r="A61" s="102">
        <v>9</v>
      </c>
      <c r="B61" s="51" t="s">
        <v>3578</v>
      </c>
      <c r="C61" s="780" t="s">
        <v>0</v>
      </c>
      <c r="D61" s="15" t="s">
        <v>3524</v>
      </c>
      <c r="E61" s="16"/>
      <c r="F61" s="16"/>
      <c r="G61" s="112"/>
      <c r="H61" s="15" t="s">
        <v>3524</v>
      </c>
      <c r="I61" s="17"/>
      <c r="J61" s="18"/>
      <c r="K61" s="111"/>
      <c r="L61" s="15" t="s">
        <v>3524</v>
      </c>
      <c r="M61" s="18"/>
      <c r="N61" s="18"/>
      <c r="O61" s="111"/>
      <c r="P61" s="34" t="s">
        <v>3524</v>
      </c>
      <c r="Q61" s="35"/>
      <c r="R61" s="36"/>
      <c r="S61" s="111"/>
      <c r="T61" s="15" t="s">
        <v>3197</v>
      </c>
      <c r="U61" s="18">
        <v>4</v>
      </c>
      <c r="V61" s="455" t="s">
        <v>400</v>
      </c>
      <c r="W61" s="111" t="s">
        <v>81</v>
      </c>
      <c r="X61" s="18"/>
      <c r="Y61" s="18"/>
      <c r="Z61" s="18"/>
      <c r="AA61" s="111"/>
      <c r="AB61" s="15"/>
      <c r="AC61" s="17"/>
      <c r="AD61" s="18"/>
      <c r="AE61" s="290"/>
      <c r="AF61" s="28" t="str">
        <f t="shared" si="0"/>
        <v>s</v>
      </c>
    </row>
    <row r="62" spans="1:32" s="11" customFormat="1" ht="12.75" customHeight="1" x14ac:dyDescent="0.3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" t="str">
        <f t="shared" si="0"/>
        <v>s</v>
      </c>
    </row>
    <row r="63" spans="1:32" s="11" customFormat="1" ht="12.75" customHeight="1" x14ac:dyDescent="0.3">
      <c r="A63" s="104"/>
      <c r="B63" s="52"/>
      <c r="C63" s="784" t="s">
        <v>1</v>
      </c>
      <c r="D63" s="25" t="s">
        <v>1259</v>
      </c>
      <c r="E63" s="26">
        <v>4</v>
      </c>
      <c r="F63" s="483" t="s">
        <v>440</v>
      </c>
      <c r="G63" s="108" t="s">
        <v>705</v>
      </c>
      <c r="H63" s="25" t="s">
        <v>3524</v>
      </c>
      <c r="I63" s="27"/>
      <c r="J63" s="28"/>
      <c r="K63" s="107"/>
      <c r="L63" s="25" t="s">
        <v>3524</v>
      </c>
      <c r="M63" s="28"/>
      <c r="N63" s="28"/>
      <c r="O63" s="107"/>
      <c r="P63" s="25" t="s">
        <v>3214</v>
      </c>
      <c r="Q63" s="27">
        <v>4</v>
      </c>
      <c r="R63" s="28" t="s">
        <v>3232</v>
      </c>
      <c r="S63" s="107" t="s">
        <v>10</v>
      </c>
      <c r="T63" s="25" t="s">
        <v>1256</v>
      </c>
      <c r="U63" s="28">
        <v>3</v>
      </c>
      <c r="V63" s="454" t="s">
        <v>397</v>
      </c>
      <c r="W63" s="107" t="s">
        <v>679</v>
      </c>
      <c r="X63" s="25" t="s">
        <v>3214</v>
      </c>
      <c r="Y63" s="28">
        <v>4</v>
      </c>
      <c r="Z63" s="28" t="s">
        <v>3232</v>
      </c>
      <c r="AA63" s="107" t="s">
        <v>10</v>
      </c>
      <c r="AB63" s="25"/>
      <c r="AC63" s="27"/>
      <c r="AD63" s="28"/>
      <c r="AE63" s="292"/>
      <c r="AF63" s="28" t="str">
        <f t="shared" si="0"/>
        <v>c</v>
      </c>
    </row>
    <row r="64" spans="1:32" s="11" customFormat="1" ht="12.75" customHeight="1" x14ac:dyDescent="0.3">
      <c r="A64" s="104"/>
      <c r="B64" s="52"/>
      <c r="C64" s="784"/>
      <c r="D64" s="40" t="s">
        <v>3637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" t="str">
        <f t="shared" si="0"/>
        <v>c</v>
      </c>
    </row>
    <row r="65" spans="1:32" s="11" customFormat="1" ht="12.75" customHeight="1" x14ac:dyDescent="0.3">
      <c r="A65" s="102">
        <v>10</v>
      </c>
      <c r="B65" s="51" t="s">
        <v>3519</v>
      </c>
      <c r="C65" s="780" t="s">
        <v>0</v>
      </c>
      <c r="D65" s="15"/>
      <c r="E65" s="16"/>
      <c r="F65" s="16"/>
      <c r="G65" s="112"/>
      <c r="H65" s="15" t="s">
        <v>3224</v>
      </c>
      <c r="I65" s="17">
        <v>4</v>
      </c>
      <c r="J65" s="18" t="s">
        <v>3633</v>
      </c>
      <c r="K65" s="111" t="s">
        <v>81</v>
      </c>
      <c r="L65" s="18" t="s">
        <v>3224</v>
      </c>
      <c r="M65" s="18">
        <v>4</v>
      </c>
      <c r="N65" s="18" t="s">
        <v>3633</v>
      </c>
      <c r="O65" s="111" t="s">
        <v>81</v>
      </c>
      <c r="P65" s="15" t="s">
        <v>3241</v>
      </c>
      <c r="Q65" s="17">
        <v>4</v>
      </c>
      <c r="R65" s="18" t="s">
        <v>270</v>
      </c>
      <c r="S65" s="111" t="s">
        <v>81</v>
      </c>
      <c r="T65" s="15" t="s">
        <v>1256</v>
      </c>
      <c r="U65" s="18">
        <v>3</v>
      </c>
      <c r="V65" s="455" t="s">
        <v>397</v>
      </c>
      <c r="W65" s="111" t="s">
        <v>599</v>
      </c>
      <c r="X65" s="15"/>
      <c r="Y65" s="18"/>
      <c r="Z65" s="18"/>
      <c r="AA65" s="111"/>
      <c r="AB65" s="15"/>
      <c r="AC65" s="17"/>
      <c r="AD65" s="18"/>
      <c r="AE65" s="290"/>
      <c r="AF65" s="28" t="str">
        <f t="shared" si="0"/>
        <v>s</v>
      </c>
    </row>
    <row r="66" spans="1:32" s="11" customFormat="1" ht="12.75" customHeight="1" x14ac:dyDescent="0.3">
      <c r="A66" s="104"/>
      <c r="B66" s="52"/>
      <c r="C66" s="781"/>
      <c r="D66" s="20" t="s">
        <v>3637</v>
      </c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" t="str">
        <f t="shared" si="0"/>
        <v>s</v>
      </c>
    </row>
    <row r="67" spans="1:32" s="11" customFormat="1" ht="12.75" customHeight="1" x14ac:dyDescent="0.3">
      <c r="A67" s="104"/>
      <c r="B67" s="52"/>
      <c r="C67" s="784" t="s">
        <v>1</v>
      </c>
      <c r="D67" s="25" t="s">
        <v>3203</v>
      </c>
      <c r="E67" s="26">
        <v>4</v>
      </c>
      <c r="F67" s="483" t="s">
        <v>406</v>
      </c>
      <c r="G67" s="108" t="s">
        <v>12</v>
      </c>
      <c r="H67" s="25" t="s">
        <v>3224</v>
      </c>
      <c r="I67" s="27">
        <v>4</v>
      </c>
      <c r="J67" s="28" t="s">
        <v>3633</v>
      </c>
      <c r="K67" s="107" t="s">
        <v>81</v>
      </c>
      <c r="L67" s="25" t="s">
        <v>3224</v>
      </c>
      <c r="M67" s="28">
        <v>4</v>
      </c>
      <c r="N67" s="28" t="s">
        <v>3633</v>
      </c>
      <c r="O67" s="107" t="s">
        <v>81</v>
      </c>
      <c r="P67" s="30" t="s">
        <v>3241</v>
      </c>
      <c r="Q67" s="31">
        <v>4</v>
      </c>
      <c r="R67" s="28" t="s">
        <v>270</v>
      </c>
      <c r="S67" s="107" t="s">
        <v>81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" t="str">
        <f t="shared" si="0"/>
        <v>c</v>
      </c>
    </row>
    <row r="68" spans="1:32" s="11" customFormat="1" ht="12.75" customHeight="1" x14ac:dyDescent="0.3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" t="str">
        <f t="shared" si="0"/>
        <v>c</v>
      </c>
    </row>
    <row r="69" spans="1:32" s="11" customFormat="1" ht="12.75" customHeight="1" x14ac:dyDescent="0.3">
      <c r="A69" s="102">
        <v>10</v>
      </c>
      <c r="B69" s="51" t="s">
        <v>3520</v>
      </c>
      <c r="C69" s="780" t="s">
        <v>0</v>
      </c>
      <c r="D69" s="15" t="s">
        <v>3524</v>
      </c>
      <c r="E69" s="16"/>
      <c r="F69" s="16"/>
      <c r="G69" s="112"/>
      <c r="H69" s="15" t="s">
        <v>3524</v>
      </c>
      <c r="I69" s="17"/>
      <c r="J69" s="18"/>
      <c r="K69" s="111"/>
      <c r="L69" s="18" t="s">
        <v>3524</v>
      </c>
      <c r="M69" s="18"/>
      <c r="N69" s="18"/>
      <c r="O69" s="111"/>
      <c r="P69" s="15" t="s">
        <v>3524</v>
      </c>
      <c r="Q69" s="17"/>
      <c r="R69" s="18"/>
      <c r="S69" s="111"/>
      <c r="T69" s="15" t="s">
        <v>1256</v>
      </c>
      <c r="U69" s="17">
        <v>3</v>
      </c>
      <c r="V69" s="455" t="s">
        <v>397</v>
      </c>
      <c r="W69" s="111" t="s">
        <v>599</v>
      </c>
      <c r="X69" s="15" t="s">
        <v>3528</v>
      </c>
      <c r="Y69" s="18">
        <v>4</v>
      </c>
      <c r="Z69" s="18" t="s">
        <v>3582</v>
      </c>
      <c r="AA69" s="111" t="s">
        <v>12</v>
      </c>
      <c r="AB69" s="15"/>
      <c r="AC69" s="17"/>
      <c r="AD69" s="18"/>
      <c r="AE69" s="290"/>
      <c r="AF69" s="28" t="str">
        <f t="shared" si="0"/>
        <v>s</v>
      </c>
    </row>
    <row r="70" spans="1:32" s="11" customFormat="1" ht="12.75" customHeight="1" x14ac:dyDescent="0.3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" t="str">
        <f t="shared" ref="AF70:AF133" si="1">IF(C70=0,C69,C70)</f>
        <v>s</v>
      </c>
    </row>
    <row r="71" spans="1:32" s="11" customFormat="1" ht="12.75" customHeight="1" x14ac:dyDescent="0.3">
      <c r="A71" s="104"/>
      <c r="B71" s="52"/>
      <c r="C71" s="784" t="s">
        <v>1</v>
      </c>
      <c r="D71" s="25" t="s">
        <v>3203</v>
      </c>
      <c r="E71" s="26">
        <v>4</v>
      </c>
      <c r="F71" s="483" t="s">
        <v>406</v>
      </c>
      <c r="G71" s="108" t="s">
        <v>12</v>
      </c>
      <c r="H71" s="25" t="s">
        <v>3524</v>
      </c>
      <c r="I71" s="27"/>
      <c r="J71" s="28"/>
      <c r="K71" s="107"/>
      <c r="L71" s="25" t="s">
        <v>3524</v>
      </c>
      <c r="M71" s="28"/>
      <c r="N71" s="28"/>
      <c r="O71" s="107"/>
      <c r="P71" s="30" t="s">
        <v>3528</v>
      </c>
      <c r="Q71" s="31">
        <v>4</v>
      </c>
      <c r="R71" s="28" t="s">
        <v>3582</v>
      </c>
      <c r="S71" s="107" t="s">
        <v>12</v>
      </c>
      <c r="T71" s="25" t="s">
        <v>3528</v>
      </c>
      <c r="U71" s="28">
        <v>4</v>
      </c>
      <c r="V71" s="28" t="s">
        <v>3582</v>
      </c>
      <c r="W71" s="107" t="s">
        <v>12</v>
      </c>
      <c r="X71" s="25" t="s">
        <v>3528</v>
      </c>
      <c r="Y71" s="28">
        <v>4</v>
      </c>
      <c r="Z71" s="28" t="s">
        <v>3582</v>
      </c>
      <c r="AA71" s="107" t="s">
        <v>12</v>
      </c>
      <c r="AB71" s="25"/>
      <c r="AC71" s="27"/>
      <c r="AD71" s="28"/>
      <c r="AE71" s="292"/>
      <c r="AF71" s="28" t="str">
        <f t="shared" si="1"/>
        <v>c</v>
      </c>
    </row>
    <row r="72" spans="1:32" s="11" customFormat="1" ht="12.75" customHeight="1" x14ac:dyDescent="0.3">
      <c r="A72" s="104"/>
      <c r="B72" s="52"/>
      <c r="C72" s="784"/>
      <c r="D72" s="25" t="s">
        <v>3637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" t="s">
        <v>542</v>
      </c>
    </row>
    <row r="73" spans="1:32" s="11" customFormat="1" ht="12.75" customHeight="1" x14ac:dyDescent="0.3">
      <c r="A73" s="102">
        <v>11</v>
      </c>
      <c r="B73" s="51"/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" t="str">
        <f t="shared" si="1"/>
        <v>s</v>
      </c>
    </row>
    <row r="74" spans="1:32" s="11" customFormat="1" ht="12.75" customHeight="1" x14ac:dyDescent="0.3">
      <c r="A74" s="104"/>
      <c r="B74" s="52" t="s">
        <v>3618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" t="str">
        <f t="shared" si="1"/>
        <v>s</v>
      </c>
    </row>
    <row r="75" spans="1:32" s="11" customFormat="1" ht="12.75" customHeight="1" x14ac:dyDescent="0.3">
      <c r="A75" s="104"/>
      <c r="B75" s="52" t="s">
        <v>3619</v>
      </c>
      <c r="C75" s="784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" t="str">
        <f t="shared" si="1"/>
        <v>c</v>
      </c>
    </row>
    <row r="76" spans="1:32" s="11" customFormat="1" ht="12.75" customHeight="1" x14ac:dyDescent="0.3">
      <c r="A76" s="104"/>
      <c r="B76" s="52"/>
      <c r="C76" s="785"/>
      <c r="D76" s="25" t="s">
        <v>3522</v>
      </c>
      <c r="E76" s="26">
        <v>3</v>
      </c>
      <c r="F76" s="26" t="s">
        <v>3590</v>
      </c>
      <c r="G76" s="108" t="s">
        <v>8</v>
      </c>
      <c r="H76" s="25" t="s">
        <v>3522</v>
      </c>
      <c r="I76" s="28">
        <v>3</v>
      </c>
      <c r="J76" s="28" t="s">
        <v>3590</v>
      </c>
      <c r="K76" s="107" t="s">
        <v>8</v>
      </c>
      <c r="L76" s="25" t="s">
        <v>3522</v>
      </c>
      <c r="M76" s="28">
        <v>3</v>
      </c>
      <c r="N76" s="28" t="s">
        <v>3590</v>
      </c>
      <c r="O76" s="107" t="s">
        <v>8</v>
      </c>
      <c r="P76" s="25" t="s">
        <v>3677</v>
      </c>
      <c r="Q76" s="27">
        <v>3</v>
      </c>
      <c r="R76" s="28" t="s">
        <v>3590</v>
      </c>
      <c r="S76" s="107" t="s">
        <v>8</v>
      </c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" t="s">
        <v>542</v>
      </c>
    </row>
    <row r="77" spans="1:32" s="11" customFormat="1" ht="12.75" customHeight="1" x14ac:dyDescent="0.3">
      <c r="A77" s="102">
        <v>1</v>
      </c>
      <c r="B77" s="51" t="s">
        <v>3652</v>
      </c>
      <c r="C77" s="780" t="s">
        <v>0</v>
      </c>
      <c r="D77" s="15" t="s">
        <v>3214</v>
      </c>
      <c r="E77" s="16">
        <v>4</v>
      </c>
      <c r="F77" s="16"/>
      <c r="G77" s="112" t="s">
        <v>6</v>
      </c>
      <c r="H77" s="15"/>
      <c r="I77" s="17"/>
      <c r="J77" s="18"/>
      <c r="K77" s="111"/>
      <c r="L77" s="15" t="s">
        <v>3214</v>
      </c>
      <c r="M77" s="18">
        <v>4</v>
      </c>
      <c r="N77" s="18"/>
      <c r="O77" s="111" t="s">
        <v>6</v>
      </c>
      <c r="P77" s="34"/>
      <c r="Q77" s="35"/>
      <c r="R77" s="36"/>
      <c r="S77" s="111"/>
      <c r="T77" s="15" t="s">
        <v>3214</v>
      </c>
      <c r="U77" s="18">
        <v>4</v>
      </c>
      <c r="V77" s="18"/>
      <c r="W77" s="111" t="s">
        <v>6</v>
      </c>
      <c r="X77" s="18"/>
      <c r="Y77" s="18"/>
      <c r="Z77" s="18"/>
      <c r="AA77" s="111"/>
      <c r="AB77" s="15"/>
      <c r="AC77" s="17"/>
      <c r="AD77" s="18"/>
      <c r="AE77" s="290"/>
      <c r="AF77" s="28" t="str">
        <f t="shared" si="1"/>
        <v>s</v>
      </c>
    </row>
    <row r="78" spans="1:32" s="11" customFormat="1" ht="12.75" customHeight="1" x14ac:dyDescent="0.3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" t="str">
        <f t="shared" si="1"/>
        <v>s</v>
      </c>
    </row>
    <row r="79" spans="1:32" s="11" customFormat="1" ht="12.75" customHeight="1" x14ac:dyDescent="0.3">
      <c r="A79" s="104"/>
      <c r="B79" s="52"/>
      <c r="C79" s="784" t="s">
        <v>1</v>
      </c>
      <c r="D79" s="25"/>
      <c r="E79" s="26"/>
      <c r="F79" s="26"/>
      <c r="G79" s="108"/>
      <c r="H79" s="25" t="s">
        <v>3653</v>
      </c>
      <c r="I79" s="27">
        <v>4</v>
      </c>
      <c r="J79" s="28"/>
      <c r="K79" s="107" t="s">
        <v>820</v>
      </c>
      <c r="L79" s="25"/>
      <c r="M79" s="28"/>
      <c r="N79" s="28"/>
      <c r="O79" s="107"/>
      <c r="P79" s="25" t="s">
        <v>3653</v>
      </c>
      <c r="Q79" s="27">
        <v>4</v>
      </c>
      <c r="R79" s="28"/>
      <c r="S79" s="107" t="s">
        <v>820</v>
      </c>
      <c r="T79" s="25"/>
      <c r="U79" s="28"/>
      <c r="V79" s="28"/>
      <c r="W79" s="107"/>
      <c r="X79" s="25" t="s">
        <v>3653</v>
      </c>
      <c r="Y79" s="28">
        <v>4</v>
      </c>
      <c r="Z79" s="28"/>
      <c r="AA79" s="107" t="s">
        <v>820</v>
      </c>
      <c r="AB79" s="25"/>
      <c r="AC79" s="27"/>
      <c r="AD79" s="28"/>
      <c r="AE79" s="292"/>
      <c r="AF79" s="28" t="str">
        <f t="shared" si="1"/>
        <v>c</v>
      </c>
    </row>
    <row r="80" spans="1:32" s="11" customFormat="1" ht="12.75" customHeight="1" x14ac:dyDescent="0.3">
      <c r="A80" s="104"/>
      <c r="B80" s="52"/>
      <c r="C80" s="784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" t="str">
        <f t="shared" si="1"/>
        <v>c</v>
      </c>
    </row>
    <row r="81" spans="1:32" s="11" customFormat="1" ht="12.75" customHeight="1" x14ac:dyDescent="0.3">
      <c r="A81" s="102">
        <v>1</v>
      </c>
      <c r="B81" s="51" t="s">
        <v>3654</v>
      </c>
      <c r="C81" s="780" t="s">
        <v>0</v>
      </c>
      <c r="D81" s="15"/>
      <c r="E81" s="16"/>
      <c r="F81" s="16"/>
      <c r="G81" s="112"/>
      <c r="H81" s="15" t="s">
        <v>3214</v>
      </c>
      <c r="I81" s="17">
        <v>4</v>
      </c>
      <c r="J81" s="18"/>
      <c r="K81" s="111" t="s">
        <v>6</v>
      </c>
      <c r="L81" s="15"/>
      <c r="M81" s="18"/>
      <c r="N81" s="18"/>
      <c r="O81" s="111"/>
      <c r="P81" s="34" t="s">
        <v>3214</v>
      </c>
      <c r="Q81" s="35">
        <v>4</v>
      </c>
      <c r="R81" s="36"/>
      <c r="S81" s="111" t="s">
        <v>6</v>
      </c>
      <c r="T81" s="15"/>
      <c r="U81" s="18"/>
      <c r="V81" s="18"/>
      <c r="W81" s="111"/>
      <c r="X81" s="18" t="s">
        <v>3214</v>
      </c>
      <c r="Y81" s="18">
        <v>4</v>
      </c>
      <c r="Z81" s="18"/>
      <c r="AA81" s="111" t="s">
        <v>6</v>
      </c>
      <c r="AB81" s="15"/>
      <c r="AC81" s="17"/>
      <c r="AD81" s="18"/>
      <c r="AE81" s="290"/>
      <c r="AF81" s="28" t="str">
        <f t="shared" si="1"/>
        <v>s</v>
      </c>
    </row>
    <row r="82" spans="1:32" s="11" customFormat="1" ht="12.75" customHeight="1" x14ac:dyDescent="0.3">
      <c r="A82" s="104"/>
      <c r="B82" s="52" t="s">
        <v>409</v>
      </c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" t="str">
        <f t="shared" si="1"/>
        <v>s</v>
      </c>
    </row>
    <row r="83" spans="1:32" s="11" customFormat="1" ht="12.75" customHeight="1" x14ac:dyDescent="0.3">
      <c r="A83" s="104"/>
      <c r="B83" s="52"/>
      <c r="C83" s="784" t="s">
        <v>1</v>
      </c>
      <c r="D83" s="25" t="s">
        <v>3653</v>
      </c>
      <c r="E83" s="26">
        <v>4</v>
      </c>
      <c r="F83" s="26"/>
      <c r="G83" s="108" t="s">
        <v>820</v>
      </c>
      <c r="H83" s="25"/>
      <c r="I83" s="27"/>
      <c r="J83" s="28"/>
      <c r="K83" s="107"/>
      <c r="L83" s="25" t="s">
        <v>3653</v>
      </c>
      <c r="M83" s="28">
        <v>4</v>
      </c>
      <c r="N83" s="28"/>
      <c r="O83" s="107" t="s">
        <v>820</v>
      </c>
      <c r="P83" s="25"/>
      <c r="Q83" s="27"/>
      <c r="R83" s="28"/>
      <c r="S83" s="107"/>
      <c r="T83" s="25" t="s">
        <v>3653</v>
      </c>
      <c r="U83" s="28">
        <v>4</v>
      </c>
      <c r="V83" s="28"/>
      <c r="W83" s="107" t="s">
        <v>820</v>
      </c>
      <c r="X83" s="25"/>
      <c r="Y83" s="28"/>
      <c r="Z83" s="28"/>
      <c r="AA83" s="107"/>
      <c r="AB83" s="25"/>
      <c r="AC83" s="27"/>
      <c r="AD83" s="28"/>
      <c r="AE83" s="292"/>
      <c r="AF83" s="28" t="str">
        <f t="shared" si="1"/>
        <v>c</v>
      </c>
    </row>
    <row r="84" spans="1:32" s="11" customFormat="1" ht="12.75" customHeight="1" x14ac:dyDescent="0.3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" t="str">
        <f t="shared" si="1"/>
        <v>c</v>
      </c>
    </row>
    <row r="85" spans="1:32" s="11" customFormat="1" ht="12.75" customHeight="1" x14ac:dyDescent="0.3">
      <c r="A85" s="102">
        <v>2</v>
      </c>
      <c r="B85" s="51" t="s">
        <v>829</v>
      </c>
      <c r="C85" s="780" t="s">
        <v>0</v>
      </c>
      <c r="D85" s="15"/>
      <c r="E85" s="16"/>
      <c r="F85" s="16"/>
      <c r="G85" s="112"/>
      <c r="H85" s="15"/>
      <c r="I85" s="17"/>
      <c r="J85" s="18"/>
      <c r="K85" s="111"/>
      <c r="L85" s="18"/>
      <c r="M85" s="18"/>
      <c r="N85" s="18"/>
      <c r="O85" s="111"/>
      <c r="P85" s="15"/>
      <c r="Q85" s="17"/>
      <c r="R85" s="18"/>
      <c r="S85" s="111"/>
      <c r="T85" s="15"/>
      <c r="U85" s="18"/>
      <c r="V85" s="18"/>
      <c r="W85" s="111"/>
      <c r="X85" s="15"/>
      <c r="Y85" s="18"/>
      <c r="Z85" s="18"/>
      <c r="AA85" s="111"/>
      <c r="AB85" s="15"/>
      <c r="AC85" s="17"/>
      <c r="AD85" s="18"/>
      <c r="AE85" s="290"/>
      <c r="AF85" s="28" t="str">
        <f t="shared" si="1"/>
        <v>s</v>
      </c>
    </row>
    <row r="86" spans="1:32" s="11" customFormat="1" ht="12.75" customHeight="1" x14ac:dyDescent="0.3">
      <c r="A86" s="104"/>
      <c r="B86" s="52" t="s">
        <v>409</v>
      </c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20"/>
      <c r="Q86" s="24"/>
      <c r="R86" s="24"/>
      <c r="S86" s="109"/>
      <c r="T86" s="20"/>
      <c r="U86" s="24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" t="str">
        <f t="shared" si="1"/>
        <v>s</v>
      </c>
    </row>
    <row r="87" spans="1:32" s="11" customFormat="1" ht="12.75" customHeight="1" x14ac:dyDescent="0.3">
      <c r="A87" s="104"/>
      <c r="B87" s="52"/>
      <c r="C87" s="784" t="s">
        <v>1</v>
      </c>
      <c r="D87" s="25" t="s">
        <v>3214</v>
      </c>
      <c r="E87" s="26">
        <v>4</v>
      </c>
      <c r="F87" s="26"/>
      <c r="G87" s="108" t="s">
        <v>6</v>
      </c>
      <c r="H87" s="25" t="s">
        <v>3214</v>
      </c>
      <c r="I87" s="27">
        <v>4</v>
      </c>
      <c r="J87" s="28"/>
      <c r="K87" s="107" t="s">
        <v>6</v>
      </c>
      <c r="L87" s="25" t="s">
        <v>3214</v>
      </c>
      <c r="M87" s="28">
        <v>4</v>
      </c>
      <c r="N87" s="28"/>
      <c r="O87" s="107" t="s">
        <v>6</v>
      </c>
      <c r="P87" s="30" t="s">
        <v>3214</v>
      </c>
      <c r="Q87" s="31">
        <v>4</v>
      </c>
      <c r="R87" s="28"/>
      <c r="S87" s="107" t="s">
        <v>6</v>
      </c>
      <c r="T87" s="25" t="s">
        <v>3214</v>
      </c>
      <c r="U87" s="28">
        <v>4</v>
      </c>
      <c r="V87" s="28"/>
      <c r="W87" s="107" t="s">
        <v>6</v>
      </c>
      <c r="X87" s="25"/>
      <c r="Y87" s="28"/>
      <c r="Z87" s="28"/>
      <c r="AA87" s="107"/>
      <c r="AB87" s="25"/>
      <c r="AC87" s="27"/>
      <c r="AD87" s="28"/>
      <c r="AE87" s="292"/>
      <c r="AF87" s="28" t="str">
        <f t="shared" si="1"/>
        <v>c</v>
      </c>
    </row>
    <row r="88" spans="1:32" s="11" customFormat="1" ht="12.75" customHeight="1" x14ac:dyDescent="0.3">
      <c r="A88" s="104"/>
      <c r="B88" s="52"/>
      <c r="C88" s="784"/>
      <c r="D88" s="25"/>
      <c r="E88" s="26"/>
      <c r="F88" s="26"/>
      <c r="G88" s="108"/>
      <c r="H88" s="25"/>
      <c r="I88" s="28"/>
      <c r="J88" s="28"/>
      <c r="K88" s="107"/>
      <c r="L88" s="25"/>
      <c r="M88" s="28"/>
      <c r="N88" s="28"/>
      <c r="O88" s="107"/>
      <c r="P88" s="30"/>
      <c r="Q88" s="31"/>
      <c r="R88" s="32"/>
      <c r="S88" s="107"/>
      <c r="T88" s="25"/>
      <c r="U88" s="27"/>
      <c r="V88" s="27"/>
      <c r="W88" s="107"/>
      <c r="X88" s="25"/>
      <c r="Y88" s="33"/>
      <c r="Z88" s="33"/>
      <c r="AA88" s="113"/>
      <c r="AB88" s="25"/>
      <c r="AC88" s="27"/>
      <c r="AD88" s="28"/>
      <c r="AE88" s="292"/>
      <c r="AF88" s="28" t="str">
        <f t="shared" si="1"/>
        <v>c</v>
      </c>
    </row>
    <row r="89" spans="1:32" s="11" customFormat="1" ht="12.75" customHeight="1" x14ac:dyDescent="0.3">
      <c r="A89" s="102">
        <v>3</v>
      </c>
      <c r="B89" s="51" t="s">
        <v>3655</v>
      </c>
      <c r="C89" s="780" t="s">
        <v>0</v>
      </c>
      <c r="D89" s="15" t="s">
        <v>3574</v>
      </c>
      <c r="E89" s="16">
        <v>4</v>
      </c>
      <c r="F89" s="16"/>
      <c r="G89" s="112" t="s">
        <v>15</v>
      </c>
      <c r="H89" s="15"/>
      <c r="I89" s="17"/>
      <c r="J89" s="18"/>
      <c r="K89" s="111"/>
      <c r="L89" s="15" t="s">
        <v>3574</v>
      </c>
      <c r="M89" s="18">
        <v>4</v>
      </c>
      <c r="N89" s="18"/>
      <c r="O89" s="111" t="s">
        <v>15</v>
      </c>
      <c r="P89" s="34"/>
      <c r="Q89" s="35"/>
      <c r="R89" s="36"/>
      <c r="S89" s="111"/>
      <c r="T89" s="15" t="s">
        <v>3574</v>
      </c>
      <c r="U89" s="18">
        <v>4</v>
      </c>
      <c r="V89" s="18"/>
      <c r="W89" s="111" t="s">
        <v>15</v>
      </c>
      <c r="X89" s="18"/>
      <c r="Y89" s="18"/>
      <c r="Z89" s="18"/>
      <c r="AA89" s="111"/>
      <c r="AB89" s="15"/>
      <c r="AC89" s="17"/>
      <c r="AD89" s="18"/>
      <c r="AE89" s="290"/>
      <c r="AF89" s="28" t="str">
        <f t="shared" si="1"/>
        <v>s</v>
      </c>
    </row>
    <row r="90" spans="1:32" s="11" customFormat="1" ht="12.75" customHeight="1" x14ac:dyDescent="0.3">
      <c r="A90" s="104"/>
      <c r="B90" s="52" t="s">
        <v>409</v>
      </c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37"/>
      <c r="Q90" s="38"/>
      <c r="R90" s="39"/>
      <c r="S90" s="109"/>
      <c r="T90" s="20"/>
      <c r="U90" s="22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" t="str">
        <f t="shared" si="1"/>
        <v>s</v>
      </c>
    </row>
    <row r="91" spans="1:32" s="11" customFormat="1" ht="12.75" customHeight="1" x14ac:dyDescent="0.3">
      <c r="A91" s="104"/>
      <c r="B91" s="52"/>
      <c r="C91" s="784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25"/>
      <c r="Q91" s="27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" t="str">
        <f t="shared" si="1"/>
        <v>c</v>
      </c>
    </row>
    <row r="92" spans="1:32" s="11" customFormat="1" ht="12.75" customHeight="1" x14ac:dyDescent="0.3">
      <c r="A92" s="104"/>
      <c r="B92" s="52"/>
      <c r="C92" s="784"/>
      <c r="D92" s="40"/>
      <c r="E92" s="41"/>
      <c r="F92" s="42"/>
      <c r="G92" s="105"/>
      <c r="H92" s="40"/>
      <c r="I92" s="42"/>
      <c r="J92" s="42"/>
      <c r="K92" s="105"/>
      <c r="L92" s="40"/>
      <c r="M92" s="42"/>
      <c r="N92" s="42"/>
      <c r="O92" s="105"/>
      <c r="P92" s="40"/>
      <c r="Q92" s="41"/>
      <c r="R92" s="42"/>
      <c r="S92" s="105"/>
      <c r="T92" s="40"/>
      <c r="U92" s="42"/>
      <c r="V92" s="42"/>
      <c r="W92" s="105"/>
      <c r="X92" s="40"/>
      <c r="Y92" s="43"/>
      <c r="Z92" s="43"/>
      <c r="AA92" s="106"/>
      <c r="AB92" s="40"/>
      <c r="AC92" s="41"/>
      <c r="AD92" s="42"/>
      <c r="AE92" s="293"/>
      <c r="AF92" s="28" t="str">
        <f t="shared" si="1"/>
        <v>c</v>
      </c>
    </row>
    <row r="93" spans="1:32" s="11" customFormat="1" ht="12.75" customHeight="1" x14ac:dyDescent="0.3">
      <c r="A93" s="102">
        <v>3</v>
      </c>
      <c r="B93" s="51" t="s">
        <v>3656</v>
      </c>
      <c r="C93" s="780" t="s">
        <v>0</v>
      </c>
      <c r="D93" s="15"/>
      <c r="E93" s="16"/>
      <c r="F93" s="16"/>
      <c r="G93" s="112"/>
      <c r="H93" s="15" t="s">
        <v>3574</v>
      </c>
      <c r="I93" s="17">
        <v>4</v>
      </c>
      <c r="J93" s="18"/>
      <c r="K93" s="111" t="s">
        <v>15</v>
      </c>
      <c r="L93" s="15"/>
      <c r="M93" s="18"/>
      <c r="N93" s="18"/>
      <c r="O93" s="111"/>
      <c r="P93" s="34" t="s">
        <v>3574</v>
      </c>
      <c r="Q93" s="35">
        <v>4</v>
      </c>
      <c r="R93" s="36"/>
      <c r="S93" s="111" t="s">
        <v>15</v>
      </c>
      <c r="T93" s="15"/>
      <c r="U93" s="18"/>
      <c r="V93" s="18"/>
      <c r="W93" s="111"/>
      <c r="X93" s="18" t="s">
        <v>3574</v>
      </c>
      <c r="Y93" s="18">
        <v>4</v>
      </c>
      <c r="Z93" s="18"/>
      <c r="AA93" s="111" t="s">
        <v>15</v>
      </c>
      <c r="AB93" s="15"/>
      <c r="AC93" s="17"/>
      <c r="AD93" s="18"/>
      <c r="AE93" s="290"/>
      <c r="AF93" s="28" t="str">
        <f t="shared" si="1"/>
        <v>s</v>
      </c>
    </row>
    <row r="94" spans="1:32" s="11" customFormat="1" ht="12.75" customHeight="1" x14ac:dyDescent="0.3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" t="str">
        <f t="shared" si="1"/>
        <v>s</v>
      </c>
    </row>
    <row r="95" spans="1:32" s="11" customFormat="1" ht="12.75" customHeight="1" x14ac:dyDescent="0.3">
      <c r="A95" s="104"/>
      <c r="B95" s="52"/>
      <c r="C95" s="784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" t="str">
        <f t="shared" si="1"/>
        <v>c</v>
      </c>
    </row>
    <row r="96" spans="1:32" s="11" customFormat="1" ht="12.75" customHeight="1" x14ac:dyDescent="0.3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" t="str">
        <f t="shared" si="1"/>
        <v>c</v>
      </c>
    </row>
    <row r="97" spans="1:32" s="11" customFormat="1" ht="12.75" customHeight="1" x14ac:dyDescent="0.3">
      <c r="A97" s="102">
        <v>4</v>
      </c>
      <c r="B97" s="51" t="s">
        <v>3657</v>
      </c>
      <c r="C97" s="780" t="s">
        <v>0</v>
      </c>
      <c r="D97" s="15" t="s">
        <v>3584</v>
      </c>
      <c r="E97" s="16">
        <v>4</v>
      </c>
      <c r="F97" s="16"/>
      <c r="G97" s="112" t="s">
        <v>7</v>
      </c>
      <c r="H97" s="15"/>
      <c r="I97" s="17"/>
      <c r="J97" s="18"/>
      <c r="K97" s="111"/>
      <c r="L97" s="18" t="s">
        <v>3584</v>
      </c>
      <c r="M97" s="18">
        <v>4</v>
      </c>
      <c r="N97" s="18"/>
      <c r="O97" s="111" t="s">
        <v>7</v>
      </c>
      <c r="P97" s="15"/>
      <c r="Q97" s="17"/>
      <c r="R97" s="18"/>
      <c r="S97" s="111"/>
      <c r="T97" s="15" t="s">
        <v>3584</v>
      </c>
      <c r="U97" s="18">
        <v>4</v>
      </c>
      <c r="V97" s="18"/>
      <c r="W97" s="111" t="s">
        <v>7</v>
      </c>
      <c r="X97" s="15"/>
      <c r="Y97" s="18"/>
      <c r="Z97" s="18"/>
      <c r="AA97" s="111"/>
      <c r="AB97" s="15"/>
      <c r="AC97" s="17"/>
      <c r="AD97" s="18"/>
      <c r="AE97" s="290"/>
      <c r="AF97" s="28" t="str">
        <f t="shared" si="1"/>
        <v>s</v>
      </c>
    </row>
    <row r="98" spans="1:32" s="11" customFormat="1" ht="12.75" customHeight="1" x14ac:dyDescent="0.3">
      <c r="A98" s="104"/>
      <c r="B98" s="52" t="s">
        <v>409</v>
      </c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20"/>
      <c r="Q98" s="24"/>
      <c r="R98" s="24"/>
      <c r="S98" s="109"/>
      <c r="T98" s="20"/>
      <c r="U98" s="24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" t="str">
        <f t="shared" si="1"/>
        <v>s</v>
      </c>
    </row>
    <row r="99" spans="1:32" s="11" customFormat="1" ht="12.75" customHeight="1" x14ac:dyDescent="0.3">
      <c r="A99" s="104"/>
      <c r="B99" s="52"/>
      <c r="C99" s="784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30"/>
      <c r="Q99" s="31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" t="str">
        <f t="shared" si="1"/>
        <v>c</v>
      </c>
    </row>
    <row r="100" spans="1:32" s="11" customFormat="1" ht="12.75" customHeight="1" x14ac:dyDescent="0.3">
      <c r="A100" s="104"/>
      <c r="B100" s="52"/>
      <c r="C100" s="784"/>
      <c r="D100" s="25"/>
      <c r="E100" s="26"/>
      <c r="F100" s="26"/>
      <c r="G100" s="108"/>
      <c r="H100" s="25"/>
      <c r="I100" s="28"/>
      <c r="J100" s="28"/>
      <c r="K100" s="107"/>
      <c r="L100" s="25"/>
      <c r="M100" s="28"/>
      <c r="N100" s="28"/>
      <c r="O100" s="107"/>
      <c r="P100" s="30"/>
      <c r="Q100" s="31"/>
      <c r="R100" s="32"/>
      <c r="S100" s="107"/>
      <c r="T100" s="25"/>
      <c r="U100" s="27"/>
      <c r="V100" s="27"/>
      <c r="W100" s="107"/>
      <c r="X100" s="25"/>
      <c r="Y100" s="33"/>
      <c r="Z100" s="33"/>
      <c r="AA100" s="113"/>
      <c r="AB100" s="25"/>
      <c r="AC100" s="27"/>
      <c r="AD100" s="28"/>
      <c r="AE100" s="292"/>
      <c r="AF100" s="28" t="str">
        <f t="shared" si="1"/>
        <v>c</v>
      </c>
    </row>
    <row r="101" spans="1:32" s="11" customFormat="1" ht="12.75" customHeight="1" x14ac:dyDescent="0.3">
      <c r="A101" s="102">
        <v>4</v>
      </c>
      <c r="B101" s="51" t="s">
        <v>3658</v>
      </c>
      <c r="C101" s="780" t="s">
        <v>0</v>
      </c>
      <c r="D101" s="15"/>
      <c r="E101" s="16"/>
      <c r="F101" s="16"/>
      <c r="G101" s="112"/>
      <c r="H101" s="15" t="s">
        <v>3584</v>
      </c>
      <c r="I101" s="17">
        <v>4</v>
      </c>
      <c r="J101" s="18"/>
      <c r="K101" s="111" t="s">
        <v>7</v>
      </c>
      <c r="L101" s="18"/>
      <c r="M101" s="18"/>
      <c r="N101" s="18"/>
      <c r="O101" s="111"/>
      <c r="P101" s="15" t="s">
        <v>3584</v>
      </c>
      <c r="Q101" s="17">
        <v>4</v>
      </c>
      <c r="R101" s="18"/>
      <c r="S101" s="111" t="s">
        <v>7</v>
      </c>
      <c r="T101" s="15"/>
      <c r="U101" s="17"/>
      <c r="V101" s="18"/>
      <c r="W101" s="111"/>
      <c r="X101" s="15" t="s">
        <v>3584</v>
      </c>
      <c r="Y101" s="18">
        <v>4</v>
      </c>
      <c r="Z101" s="18"/>
      <c r="AA101" s="111" t="s">
        <v>7</v>
      </c>
      <c r="AB101" s="15"/>
      <c r="AC101" s="17"/>
      <c r="AD101" s="18"/>
      <c r="AE101" s="290"/>
      <c r="AF101" s="28" t="str">
        <f t="shared" si="1"/>
        <v>s</v>
      </c>
    </row>
    <row r="102" spans="1:32" s="11" customFormat="1" ht="12.75" customHeight="1" x14ac:dyDescent="0.3">
      <c r="A102" s="104"/>
      <c r="B102" s="52" t="s">
        <v>409</v>
      </c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2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" t="str">
        <f t="shared" si="1"/>
        <v>s</v>
      </c>
    </row>
    <row r="103" spans="1:32" s="11" customFormat="1" ht="12.75" customHeight="1" x14ac:dyDescent="0.3">
      <c r="A103" s="104"/>
      <c r="B103" s="52"/>
      <c r="C103" s="784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" t="str">
        <f t="shared" si="1"/>
        <v>c</v>
      </c>
    </row>
    <row r="104" spans="1:32" s="11" customFormat="1" ht="12.75" customHeight="1" x14ac:dyDescent="0.3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8"/>
      <c r="V104" s="28"/>
      <c r="W104" s="107"/>
      <c r="X104" s="25"/>
      <c r="Y104" s="33"/>
      <c r="Z104" s="33"/>
      <c r="AA104" s="113"/>
      <c r="AB104" s="25"/>
      <c r="AC104" s="27"/>
      <c r="AD104" s="28"/>
      <c r="AE104" s="292"/>
      <c r="AF104" s="28" t="str">
        <f t="shared" si="1"/>
        <v>c</v>
      </c>
    </row>
    <row r="105" spans="1:32" s="11" customFormat="1" ht="12.75" customHeight="1" x14ac:dyDescent="0.3">
      <c r="A105" s="102">
        <v>5</v>
      </c>
      <c r="B105" s="51" t="s">
        <v>3659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5"/>
      <c r="M105" s="18"/>
      <c r="N105" s="18"/>
      <c r="O105" s="111"/>
      <c r="P105" s="34"/>
      <c r="Q105" s="35"/>
      <c r="R105" s="36"/>
      <c r="S105" s="111"/>
      <c r="T105" s="15"/>
      <c r="U105" s="18"/>
      <c r="V105" s="18"/>
      <c r="W105" s="111"/>
      <c r="X105" s="18"/>
      <c r="Y105" s="18"/>
      <c r="Z105" s="18"/>
      <c r="AA105" s="111"/>
      <c r="AB105" s="15"/>
      <c r="AC105" s="17"/>
      <c r="AD105" s="18"/>
      <c r="AE105" s="290"/>
      <c r="AF105" s="28" t="str">
        <f t="shared" si="1"/>
        <v>s</v>
      </c>
    </row>
    <row r="106" spans="1:32" s="11" customFormat="1" ht="12.75" customHeight="1" x14ac:dyDescent="0.3">
      <c r="A106" s="104"/>
      <c r="B106" s="52" t="s">
        <v>409</v>
      </c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" t="str">
        <f t="shared" si="1"/>
        <v>s</v>
      </c>
    </row>
    <row r="107" spans="1:32" s="11" customFormat="1" ht="12.75" customHeight="1" x14ac:dyDescent="0.3">
      <c r="A107" s="104"/>
      <c r="B107" s="52"/>
      <c r="C107" s="784" t="s">
        <v>1</v>
      </c>
      <c r="D107" s="25" t="s">
        <v>3221</v>
      </c>
      <c r="E107" s="26">
        <v>4</v>
      </c>
      <c r="F107" s="26"/>
      <c r="G107" s="108" t="s">
        <v>2</v>
      </c>
      <c r="H107" s="25"/>
      <c r="I107" s="27"/>
      <c r="J107" s="28"/>
      <c r="K107" s="107"/>
      <c r="L107" s="25" t="s">
        <v>3221</v>
      </c>
      <c r="M107" s="28">
        <v>4</v>
      </c>
      <c r="N107" s="28"/>
      <c r="O107" s="107" t="s">
        <v>2</v>
      </c>
      <c r="P107" s="25"/>
      <c r="Q107" s="27"/>
      <c r="R107" s="28"/>
      <c r="S107" s="107"/>
      <c r="T107" s="25" t="s">
        <v>3221</v>
      </c>
      <c r="U107" s="28">
        <v>4</v>
      </c>
      <c r="V107" s="28"/>
      <c r="W107" s="107" t="s">
        <v>2</v>
      </c>
      <c r="X107" s="25"/>
      <c r="Y107" s="28"/>
      <c r="Z107" s="28"/>
      <c r="AA107" s="107"/>
      <c r="AB107" s="25"/>
      <c r="AC107" s="27"/>
      <c r="AD107" s="28"/>
      <c r="AE107" s="292"/>
      <c r="AF107" s="28" t="str">
        <f t="shared" si="1"/>
        <v>c</v>
      </c>
    </row>
    <row r="108" spans="1:32" s="11" customFormat="1" ht="12.75" customHeight="1" x14ac:dyDescent="0.3">
      <c r="A108" s="103"/>
      <c r="B108" s="52"/>
      <c r="C108" s="785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25"/>
      <c r="Q108" s="27"/>
      <c r="R108" s="28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" t="str">
        <f t="shared" si="1"/>
        <v>c</v>
      </c>
    </row>
    <row r="109" spans="1:32" s="11" customFormat="1" ht="12.75" customHeight="1" x14ac:dyDescent="0.3">
      <c r="A109" s="102">
        <v>5</v>
      </c>
      <c r="B109" s="51" t="s">
        <v>3660</v>
      </c>
      <c r="C109" s="780" t="s">
        <v>0</v>
      </c>
      <c r="D109" s="15"/>
      <c r="E109" s="16"/>
      <c r="F109" s="16"/>
      <c r="G109" s="112"/>
      <c r="H109" s="15"/>
      <c r="I109" s="17"/>
      <c r="J109" s="18"/>
      <c r="K109" s="111"/>
      <c r="L109" s="18"/>
      <c r="M109" s="18"/>
      <c r="N109" s="18"/>
      <c r="O109" s="111"/>
      <c r="P109" s="18"/>
      <c r="Q109" s="18"/>
      <c r="R109" s="18"/>
      <c r="S109" s="111"/>
      <c r="T109" s="15"/>
      <c r="U109" s="18"/>
      <c r="V109" s="18"/>
      <c r="W109" s="111"/>
      <c r="X109" s="15"/>
      <c r="Y109" s="18"/>
      <c r="Z109" s="18"/>
      <c r="AA109" s="111"/>
      <c r="AB109" s="15"/>
      <c r="AC109" s="18"/>
      <c r="AD109" s="18"/>
      <c r="AE109" s="290"/>
      <c r="AF109" s="28" t="str">
        <f t="shared" si="1"/>
        <v>s</v>
      </c>
    </row>
    <row r="110" spans="1:32" s="11" customFormat="1" ht="12.75" customHeight="1" x14ac:dyDescent="0.3">
      <c r="A110" s="104"/>
      <c r="B110" s="52" t="s">
        <v>409</v>
      </c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20"/>
      <c r="Q110" s="24"/>
      <c r="R110" s="22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" t="str">
        <f t="shared" si="1"/>
        <v>s</v>
      </c>
    </row>
    <row r="111" spans="1:32" s="11" customFormat="1" ht="12.75" customHeight="1" x14ac:dyDescent="0.3">
      <c r="A111" s="104"/>
      <c r="B111" s="52"/>
      <c r="C111" s="784" t="s">
        <v>1</v>
      </c>
      <c r="D111" s="25"/>
      <c r="E111" s="26"/>
      <c r="F111" s="26"/>
      <c r="G111" s="108"/>
      <c r="H111" s="25" t="s">
        <v>3221</v>
      </c>
      <c r="I111" s="27">
        <v>4</v>
      </c>
      <c r="J111" s="28"/>
      <c r="K111" s="107" t="s">
        <v>2</v>
      </c>
      <c r="L111" s="25"/>
      <c r="M111" s="28"/>
      <c r="N111" s="28"/>
      <c r="O111" s="107"/>
      <c r="P111" s="25" t="s">
        <v>3221</v>
      </c>
      <c r="Q111" s="28">
        <v>4</v>
      </c>
      <c r="R111" s="28"/>
      <c r="S111" s="107" t="s">
        <v>2</v>
      </c>
      <c r="T111" s="25"/>
      <c r="U111" s="28"/>
      <c r="V111" s="28"/>
      <c r="W111" s="107"/>
      <c r="X111" s="25" t="s">
        <v>3221</v>
      </c>
      <c r="Y111" s="28">
        <v>4</v>
      </c>
      <c r="Z111" s="28"/>
      <c r="AA111" s="107" t="s">
        <v>2</v>
      </c>
      <c r="AB111" s="25"/>
      <c r="AC111" s="27"/>
      <c r="AD111" s="28"/>
      <c r="AE111" s="292"/>
      <c r="AF111" s="28" t="str">
        <f t="shared" si="1"/>
        <v>c</v>
      </c>
    </row>
    <row r="112" spans="1:32" s="11" customFormat="1" ht="12.75" customHeight="1" x14ac:dyDescent="0.3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8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33"/>
      <c r="AD112" s="33"/>
      <c r="AE112" s="294"/>
      <c r="AF112" s="28" t="str">
        <f t="shared" si="1"/>
        <v>c</v>
      </c>
    </row>
    <row r="113" spans="1:32" s="11" customFormat="1" ht="12.75" customHeight="1" x14ac:dyDescent="0.3">
      <c r="A113" s="102">
        <v>6</v>
      </c>
      <c r="B113" s="51" t="s">
        <v>3661</v>
      </c>
      <c r="C113" s="780" t="s">
        <v>0</v>
      </c>
      <c r="D113" s="15"/>
      <c r="E113" s="16"/>
      <c r="F113" s="16"/>
      <c r="G113" s="112"/>
      <c r="H113" s="15"/>
      <c r="I113" s="17"/>
      <c r="J113" s="18"/>
      <c r="K113" s="111"/>
      <c r="L113" s="15"/>
      <c r="M113" s="18"/>
      <c r="N113" s="18"/>
      <c r="O113" s="111"/>
      <c r="P113" s="15"/>
      <c r="Q113" s="18"/>
      <c r="R113" s="18"/>
      <c r="S113" s="111"/>
      <c r="T113" s="18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" t="str">
        <f t="shared" si="1"/>
        <v>s</v>
      </c>
    </row>
    <row r="114" spans="1:32" s="11" customFormat="1" ht="12.75" customHeight="1" x14ac:dyDescent="0.3">
      <c r="A114" s="104"/>
      <c r="B114" s="52" t="s">
        <v>409</v>
      </c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2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" t="str">
        <f t="shared" si="1"/>
        <v>s</v>
      </c>
    </row>
    <row r="115" spans="1:32" s="11" customFormat="1" ht="12.75" customHeight="1" x14ac:dyDescent="0.3">
      <c r="A115" s="104"/>
      <c r="B115" s="52"/>
      <c r="C115" s="784" t="s">
        <v>1</v>
      </c>
      <c r="D115" s="25" t="s">
        <v>3584</v>
      </c>
      <c r="E115" s="26">
        <v>4</v>
      </c>
      <c r="F115" s="26"/>
      <c r="G115" s="108" t="s">
        <v>7</v>
      </c>
      <c r="H115" s="25"/>
      <c r="I115" s="27"/>
      <c r="J115" s="28"/>
      <c r="K115" s="107"/>
      <c r="L115" s="28" t="s">
        <v>3584</v>
      </c>
      <c r="M115" s="28">
        <v>4</v>
      </c>
      <c r="N115" s="28"/>
      <c r="O115" s="107" t="s">
        <v>7</v>
      </c>
      <c r="P115" s="25"/>
      <c r="Q115" s="27"/>
      <c r="R115" s="28"/>
      <c r="S115" s="107"/>
      <c r="T115" s="25" t="s">
        <v>3584</v>
      </c>
      <c r="U115" s="28">
        <v>4</v>
      </c>
      <c r="V115" s="28"/>
      <c r="W115" s="107" t="s">
        <v>7</v>
      </c>
      <c r="X115" s="25"/>
      <c r="Y115" s="28"/>
      <c r="Z115" s="28"/>
      <c r="AA115" s="107"/>
      <c r="AB115" s="25"/>
      <c r="AC115" s="27"/>
      <c r="AD115" s="28"/>
      <c r="AE115" s="292"/>
      <c r="AF115" s="28" t="str">
        <f t="shared" si="1"/>
        <v>c</v>
      </c>
    </row>
    <row r="116" spans="1:32" s="11" customFormat="1" ht="12.75" customHeight="1" x14ac:dyDescent="0.3">
      <c r="A116" s="103"/>
      <c r="B116" s="52"/>
      <c r="C116" s="785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7"/>
      <c r="R116" s="27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" t="str">
        <f t="shared" si="1"/>
        <v>c</v>
      </c>
    </row>
    <row r="117" spans="1:32" s="11" customFormat="1" ht="12.75" customHeight="1" x14ac:dyDescent="0.3">
      <c r="A117" s="102">
        <v>6</v>
      </c>
      <c r="B117" s="51" t="s">
        <v>3662</v>
      </c>
      <c r="C117" s="780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34"/>
      <c r="Q117" s="35"/>
      <c r="R117" s="36"/>
      <c r="S117" s="111"/>
      <c r="T117" s="15"/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0"/>
      <c r="AF117" s="28" t="str">
        <f t="shared" si="1"/>
        <v>s</v>
      </c>
    </row>
    <row r="118" spans="1:32" s="11" customFormat="1" ht="12.75" customHeight="1" x14ac:dyDescent="0.3">
      <c r="A118" s="104"/>
      <c r="B118" s="52" t="s">
        <v>409</v>
      </c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" t="str">
        <f t="shared" si="1"/>
        <v>s</v>
      </c>
    </row>
    <row r="119" spans="1:32" s="11" customFormat="1" ht="12.75" customHeight="1" x14ac:dyDescent="0.3">
      <c r="A119" s="104"/>
      <c r="B119" s="52"/>
      <c r="C119" s="784" t="s">
        <v>1</v>
      </c>
      <c r="D119" s="25"/>
      <c r="E119" s="26"/>
      <c r="F119" s="26"/>
      <c r="G119" s="108"/>
      <c r="H119" s="25" t="s">
        <v>3584</v>
      </c>
      <c r="I119" s="27">
        <v>4</v>
      </c>
      <c r="J119" s="28"/>
      <c r="K119" s="107" t="s">
        <v>7</v>
      </c>
      <c r="L119" s="25"/>
      <c r="M119" s="28"/>
      <c r="N119" s="28"/>
      <c r="O119" s="107"/>
      <c r="P119" s="25" t="s">
        <v>3584</v>
      </c>
      <c r="Q119" s="27">
        <v>4</v>
      </c>
      <c r="R119" s="28"/>
      <c r="S119" s="107" t="s">
        <v>7</v>
      </c>
      <c r="T119" s="25"/>
      <c r="U119" s="28"/>
      <c r="V119" s="28"/>
      <c r="W119" s="107"/>
      <c r="X119" s="25" t="s">
        <v>3584</v>
      </c>
      <c r="Y119" s="28">
        <v>4</v>
      </c>
      <c r="Z119" s="28"/>
      <c r="AA119" s="107" t="s">
        <v>7</v>
      </c>
      <c r="AB119" s="25"/>
      <c r="AC119" s="27"/>
      <c r="AD119" s="28"/>
      <c r="AE119" s="292"/>
      <c r="AF119" s="28" t="str">
        <f t="shared" si="1"/>
        <v>c</v>
      </c>
    </row>
    <row r="120" spans="1:32" s="11" customFormat="1" ht="12.75" customHeight="1" x14ac:dyDescent="0.3">
      <c r="A120" s="104"/>
      <c r="B120" s="54"/>
      <c r="C120" s="784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3"/>
      <c r="AF120" s="28" t="str">
        <f t="shared" si="1"/>
        <v>c</v>
      </c>
    </row>
    <row r="121" spans="1:32" s="11" customFormat="1" ht="12.75" customHeight="1" x14ac:dyDescent="0.3">
      <c r="A121" s="102">
        <v>7</v>
      </c>
      <c r="B121" s="51" t="s">
        <v>3663</v>
      </c>
      <c r="C121" s="780" t="s">
        <v>0</v>
      </c>
      <c r="D121" s="15" t="s">
        <v>3221</v>
      </c>
      <c r="E121" s="16">
        <v>4</v>
      </c>
      <c r="F121" s="16"/>
      <c r="G121" s="112" t="s">
        <v>820</v>
      </c>
      <c r="H121" s="15"/>
      <c r="I121" s="17"/>
      <c r="J121" s="18"/>
      <c r="K121" s="111"/>
      <c r="L121" s="15" t="s">
        <v>3221</v>
      </c>
      <c r="M121" s="18">
        <v>4</v>
      </c>
      <c r="N121" s="18"/>
      <c r="O121" s="111" t="s">
        <v>820</v>
      </c>
      <c r="P121" s="34"/>
      <c r="Q121" s="35"/>
      <c r="R121" s="36"/>
      <c r="S121" s="111"/>
      <c r="T121" s="15" t="s">
        <v>3221</v>
      </c>
      <c r="U121" s="18">
        <v>4</v>
      </c>
      <c r="V121" s="18"/>
      <c r="W121" s="111" t="s">
        <v>820</v>
      </c>
      <c r="X121" s="18"/>
      <c r="Y121" s="18"/>
      <c r="Z121" s="18"/>
      <c r="AA121" s="111"/>
      <c r="AB121" s="15"/>
      <c r="AC121" s="17"/>
      <c r="AD121" s="18"/>
      <c r="AE121" s="290"/>
      <c r="AF121" s="28" t="str">
        <f t="shared" si="1"/>
        <v>s</v>
      </c>
    </row>
    <row r="122" spans="1:32" s="11" customFormat="1" ht="12.75" customHeight="1" x14ac:dyDescent="0.3">
      <c r="A122" s="104"/>
      <c r="B122" s="52" t="s">
        <v>2315</v>
      </c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" t="str">
        <f t="shared" si="1"/>
        <v>s</v>
      </c>
    </row>
    <row r="123" spans="1:32" s="11" customFormat="1" ht="12.75" customHeight="1" x14ac:dyDescent="0.3">
      <c r="A123" s="104"/>
      <c r="B123" s="52"/>
      <c r="C123" s="784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" t="str">
        <f t="shared" si="1"/>
        <v>c</v>
      </c>
    </row>
    <row r="124" spans="1:32" s="11" customFormat="1" ht="12.75" customHeight="1" x14ac:dyDescent="0.3">
      <c r="A124" s="104"/>
      <c r="B124" s="52"/>
      <c r="C124" s="784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3"/>
      <c r="AF124" s="28" t="str">
        <f t="shared" si="1"/>
        <v>c</v>
      </c>
    </row>
    <row r="125" spans="1:32" s="11" customFormat="1" ht="12.75" customHeight="1" x14ac:dyDescent="0.3">
      <c r="A125" s="102">
        <v>8</v>
      </c>
      <c r="B125" s="51" t="s">
        <v>3664</v>
      </c>
      <c r="C125" s="780" t="s">
        <v>0</v>
      </c>
      <c r="D125" s="15"/>
      <c r="E125" s="16"/>
      <c r="F125" s="16"/>
      <c r="G125" s="112"/>
      <c r="H125" s="15" t="s">
        <v>3221</v>
      </c>
      <c r="I125" s="17">
        <v>4</v>
      </c>
      <c r="J125" s="18"/>
      <c r="K125" s="111" t="s">
        <v>820</v>
      </c>
      <c r="L125" s="18"/>
      <c r="M125" s="18"/>
      <c r="N125" s="18"/>
      <c r="O125" s="111"/>
      <c r="P125" s="15" t="s">
        <v>3221</v>
      </c>
      <c r="Q125" s="17">
        <v>4</v>
      </c>
      <c r="R125" s="18"/>
      <c r="S125" s="111" t="s">
        <v>820</v>
      </c>
      <c r="T125" s="15"/>
      <c r="U125" s="18"/>
      <c r="V125" s="18"/>
      <c r="W125" s="111"/>
      <c r="X125" s="15" t="s">
        <v>3221</v>
      </c>
      <c r="Y125" s="18">
        <v>4</v>
      </c>
      <c r="Z125" s="18"/>
      <c r="AA125" s="111" t="s">
        <v>820</v>
      </c>
      <c r="AB125" s="15"/>
      <c r="AC125" s="17"/>
      <c r="AD125" s="18"/>
      <c r="AE125" s="290"/>
      <c r="AF125" s="28" t="str">
        <f t="shared" si="1"/>
        <v>s</v>
      </c>
    </row>
    <row r="126" spans="1:32" s="11" customFormat="1" ht="12.75" customHeight="1" x14ac:dyDescent="0.3">
      <c r="A126" s="104"/>
      <c r="B126" s="52" t="s">
        <v>2315</v>
      </c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" t="str">
        <f t="shared" si="1"/>
        <v>s</v>
      </c>
    </row>
    <row r="127" spans="1:32" s="11" customFormat="1" ht="12.75" customHeight="1" x14ac:dyDescent="0.3">
      <c r="A127" s="104"/>
      <c r="B127" s="52"/>
      <c r="C127" s="784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30"/>
      <c r="Q127" s="31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" t="str">
        <f t="shared" si="1"/>
        <v>c</v>
      </c>
    </row>
    <row r="128" spans="1:32" s="11" customFormat="1" ht="12.75" customHeight="1" x14ac:dyDescent="0.3">
      <c r="A128" s="104"/>
      <c r="B128" s="54"/>
      <c r="C128" s="784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2"/>
      <c r="AF128" s="28" t="str">
        <f t="shared" si="1"/>
        <v>c</v>
      </c>
    </row>
    <row r="129" spans="1:32" s="11" customFormat="1" ht="12.75" customHeight="1" x14ac:dyDescent="0.3">
      <c r="A129" s="102">
        <v>9</v>
      </c>
      <c r="B129" s="51" t="s">
        <v>3665</v>
      </c>
      <c r="C129" s="780" t="s">
        <v>0</v>
      </c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" t="str">
        <f t="shared" si="1"/>
        <v>s</v>
      </c>
    </row>
    <row r="130" spans="1:32" s="11" customFormat="1" ht="12.75" customHeight="1" x14ac:dyDescent="0.3">
      <c r="A130" s="104"/>
      <c r="B130" s="52" t="s">
        <v>409</v>
      </c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" t="str">
        <f t="shared" si="1"/>
        <v>s</v>
      </c>
    </row>
    <row r="131" spans="1:32" s="11" customFormat="1" ht="12.75" customHeight="1" x14ac:dyDescent="0.3">
      <c r="A131" s="104"/>
      <c r="B131" s="52"/>
      <c r="C131" s="784" t="s">
        <v>1</v>
      </c>
      <c r="D131" s="25" t="s">
        <v>3218</v>
      </c>
      <c r="E131" s="26">
        <v>4</v>
      </c>
      <c r="F131" s="26"/>
      <c r="G131" s="108" t="s">
        <v>15</v>
      </c>
      <c r="H131" s="25"/>
      <c r="I131" s="27"/>
      <c r="J131" s="28"/>
      <c r="K131" s="107"/>
      <c r="L131" s="25" t="s">
        <v>3218</v>
      </c>
      <c r="M131" s="28">
        <v>4</v>
      </c>
      <c r="N131" s="28"/>
      <c r="O131" s="107" t="s">
        <v>15</v>
      </c>
      <c r="P131" s="25"/>
      <c r="Q131" s="27"/>
      <c r="R131" s="28"/>
      <c r="S131" s="107"/>
      <c r="T131" s="25" t="s">
        <v>3218</v>
      </c>
      <c r="U131" s="28">
        <v>4</v>
      </c>
      <c r="V131" s="28"/>
      <c r="W131" s="107" t="s">
        <v>15</v>
      </c>
      <c r="X131" s="25"/>
      <c r="Y131" s="28"/>
      <c r="Z131" s="28"/>
      <c r="AA131" s="107"/>
      <c r="AB131" s="25"/>
      <c r="AC131" s="27"/>
      <c r="AD131" s="28"/>
      <c r="AE131" s="292"/>
      <c r="AF131" s="28" t="str">
        <f t="shared" si="1"/>
        <v>c</v>
      </c>
    </row>
    <row r="132" spans="1:32" s="11" customFormat="1" ht="12.75" customHeight="1" x14ac:dyDescent="0.3">
      <c r="A132" s="104"/>
      <c r="B132" s="52"/>
      <c r="C132" s="784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" t="str">
        <f t="shared" si="1"/>
        <v>c</v>
      </c>
    </row>
    <row r="133" spans="1:32" s="11" customFormat="1" ht="12.75" customHeight="1" x14ac:dyDescent="0.3">
      <c r="A133" s="102">
        <v>9</v>
      </c>
      <c r="B133" s="51" t="s">
        <v>3666</v>
      </c>
      <c r="C133" s="780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" t="str">
        <f t="shared" si="1"/>
        <v>s</v>
      </c>
    </row>
    <row r="134" spans="1:32" s="11" customFormat="1" ht="12.75" customHeight="1" x14ac:dyDescent="0.3">
      <c r="A134" s="104"/>
      <c r="B134" s="52" t="s">
        <v>409</v>
      </c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" t="str">
        <f t="shared" ref="AF134:AF197" si="2">IF(C134=0,C133,C134)</f>
        <v>s</v>
      </c>
    </row>
    <row r="135" spans="1:32" s="11" customFormat="1" ht="12.75" customHeight="1" x14ac:dyDescent="0.3">
      <c r="A135" s="104"/>
      <c r="B135" s="52"/>
      <c r="C135" s="784" t="s">
        <v>1</v>
      </c>
      <c r="D135" s="25"/>
      <c r="E135" s="26"/>
      <c r="F135" s="26"/>
      <c r="G135" s="108"/>
      <c r="H135" s="25" t="s">
        <v>3218</v>
      </c>
      <c r="I135" s="27">
        <v>4</v>
      </c>
      <c r="J135" s="28"/>
      <c r="K135" s="107" t="s">
        <v>15</v>
      </c>
      <c r="L135" s="25"/>
      <c r="M135" s="28"/>
      <c r="N135" s="28"/>
      <c r="O135" s="107"/>
      <c r="P135" s="25" t="s">
        <v>3218</v>
      </c>
      <c r="Q135" s="27">
        <v>4</v>
      </c>
      <c r="R135" s="28"/>
      <c r="S135" s="107" t="s">
        <v>15</v>
      </c>
      <c r="T135" s="25"/>
      <c r="U135" s="28"/>
      <c r="V135" s="28"/>
      <c r="W135" s="107"/>
      <c r="X135" s="25" t="s">
        <v>3218</v>
      </c>
      <c r="Y135" s="28">
        <v>4</v>
      </c>
      <c r="Z135" s="28"/>
      <c r="AA135" s="107" t="s">
        <v>15</v>
      </c>
      <c r="AB135" s="25"/>
      <c r="AC135" s="27"/>
      <c r="AD135" s="28"/>
      <c r="AE135" s="292"/>
      <c r="AF135" s="28" t="str">
        <f t="shared" si="2"/>
        <v>c</v>
      </c>
    </row>
    <row r="136" spans="1:32" s="11" customFormat="1" ht="12.75" customHeight="1" x14ac:dyDescent="0.3">
      <c r="A136" s="104"/>
      <c r="B136" s="52"/>
      <c r="C136" s="784"/>
      <c r="D136" s="40"/>
      <c r="E136" s="41"/>
      <c r="F136" s="42"/>
      <c r="G136" s="105"/>
      <c r="H136" s="40"/>
      <c r="I136" s="42"/>
      <c r="J136" s="42"/>
      <c r="K136" s="105"/>
      <c r="L136" s="40"/>
      <c r="M136" s="42"/>
      <c r="N136" s="42"/>
      <c r="O136" s="105"/>
      <c r="P136" s="40"/>
      <c r="Q136" s="41"/>
      <c r="R136" s="42"/>
      <c r="S136" s="105"/>
      <c r="T136" s="40"/>
      <c r="U136" s="42"/>
      <c r="V136" s="42"/>
      <c r="W136" s="105"/>
      <c r="X136" s="40"/>
      <c r="Y136" s="43"/>
      <c r="Z136" s="43"/>
      <c r="AA136" s="106"/>
      <c r="AB136" s="40"/>
      <c r="AC136" s="41"/>
      <c r="AD136" s="42"/>
      <c r="AE136" s="293"/>
      <c r="AF136" s="28" t="str">
        <f t="shared" si="2"/>
        <v>c</v>
      </c>
    </row>
    <row r="137" spans="1:32" s="11" customFormat="1" ht="12.75" customHeight="1" x14ac:dyDescent="0.3">
      <c r="A137" s="102">
        <v>10</v>
      </c>
      <c r="B137" s="51" t="s">
        <v>3667</v>
      </c>
      <c r="C137" s="780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5"/>
      <c r="Q137" s="17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7"/>
      <c r="AD137" s="18"/>
      <c r="AE137" s="290"/>
      <c r="AF137" s="28" t="str">
        <f t="shared" si="2"/>
        <v>s</v>
      </c>
    </row>
    <row r="138" spans="1:32" s="11" customFormat="1" ht="12.75" customHeight="1" x14ac:dyDescent="0.3">
      <c r="A138" s="104"/>
      <c r="B138" s="52" t="s">
        <v>2317</v>
      </c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4"/>
      <c r="S138" s="109"/>
      <c r="T138" s="20"/>
      <c r="U138" s="24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" t="str">
        <f t="shared" si="2"/>
        <v>s</v>
      </c>
    </row>
    <row r="139" spans="1:32" s="11" customFormat="1" ht="12.75" customHeight="1" x14ac:dyDescent="0.3">
      <c r="A139" s="104"/>
      <c r="B139" s="52"/>
      <c r="C139" s="784" t="s">
        <v>1</v>
      </c>
      <c r="D139" s="25" t="s">
        <v>3241</v>
      </c>
      <c r="E139" s="26">
        <v>4</v>
      </c>
      <c r="F139" s="26"/>
      <c r="G139" s="108" t="s">
        <v>2319</v>
      </c>
      <c r="H139" s="25"/>
      <c r="I139" s="27"/>
      <c r="J139" s="28"/>
      <c r="K139" s="107"/>
      <c r="L139" s="25" t="s">
        <v>3241</v>
      </c>
      <c r="M139" s="28">
        <v>4</v>
      </c>
      <c r="N139" s="28"/>
      <c r="O139" s="107" t="s">
        <v>2319</v>
      </c>
      <c r="P139" s="30"/>
      <c r="Q139" s="31"/>
      <c r="R139" s="28"/>
      <c r="S139" s="107"/>
      <c r="T139" s="25" t="s">
        <v>3241</v>
      </c>
      <c r="U139" s="28">
        <v>4</v>
      </c>
      <c r="V139" s="28"/>
      <c r="W139" s="107" t="s">
        <v>2319</v>
      </c>
      <c r="X139" s="25"/>
      <c r="Y139" s="28"/>
      <c r="Z139" s="28"/>
      <c r="AA139" s="107"/>
      <c r="AB139" s="25"/>
      <c r="AC139" s="27"/>
      <c r="AD139" s="28"/>
      <c r="AE139" s="292"/>
      <c r="AF139" s="28" t="str">
        <f t="shared" si="2"/>
        <v>c</v>
      </c>
    </row>
    <row r="140" spans="1:32" s="11" customFormat="1" ht="12.75" customHeight="1" x14ac:dyDescent="0.3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30"/>
      <c r="Q140" s="31"/>
      <c r="R140" s="32"/>
      <c r="S140" s="107"/>
      <c r="T140" s="25"/>
      <c r="U140" s="27"/>
      <c r="V140" s="27"/>
      <c r="W140" s="107"/>
      <c r="X140" s="25"/>
      <c r="Y140" s="33"/>
      <c r="Z140" s="33"/>
      <c r="AA140" s="113"/>
      <c r="AB140" s="25"/>
      <c r="AC140" s="27"/>
      <c r="AD140" s="28"/>
      <c r="AE140" s="292"/>
      <c r="AF140" s="28" t="str">
        <f t="shared" si="2"/>
        <v>c</v>
      </c>
    </row>
    <row r="141" spans="1:32" s="11" customFormat="1" ht="12.75" customHeight="1" x14ac:dyDescent="0.3">
      <c r="A141" s="102">
        <v>11</v>
      </c>
      <c r="B141" s="51" t="s">
        <v>3668</v>
      </c>
      <c r="C141" s="780" t="s">
        <v>0</v>
      </c>
      <c r="D141" s="15"/>
      <c r="E141" s="16"/>
      <c r="F141" s="16"/>
      <c r="G141" s="112"/>
      <c r="H141" s="15"/>
      <c r="I141" s="17"/>
      <c r="J141" s="18"/>
      <c r="K141" s="111"/>
      <c r="L141" s="18"/>
      <c r="M141" s="18"/>
      <c r="N141" s="18"/>
      <c r="O141" s="111"/>
      <c r="P141" s="15"/>
      <c r="Q141" s="17"/>
      <c r="R141" s="18"/>
      <c r="S141" s="111"/>
      <c r="T141" s="15"/>
      <c r="U141" s="17"/>
      <c r="V141" s="18"/>
      <c r="W141" s="111"/>
      <c r="X141" s="15"/>
      <c r="Y141" s="18"/>
      <c r="Z141" s="18"/>
      <c r="AA141" s="111"/>
      <c r="AB141" s="15"/>
      <c r="AC141" s="17"/>
      <c r="AD141" s="18"/>
      <c r="AE141" s="290"/>
      <c r="AF141" s="28" t="str">
        <f t="shared" si="2"/>
        <v>s</v>
      </c>
    </row>
    <row r="142" spans="1:32" s="11" customFormat="1" ht="12.75" customHeight="1" x14ac:dyDescent="0.3">
      <c r="A142" s="104"/>
      <c r="B142" s="52" t="s">
        <v>2317</v>
      </c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4"/>
      <c r="R142" s="24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" t="str">
        <f t="shared" si="2"/>
        <v>s</v>
      </c>
    </row>
    <row r="143" spans="1:32" s="11" customFormat="1" ht="12.75" customHeight="1" x14ac:dyDescent="0.3">
      <c r="A143" s="104"/>
      <c r="B143" s="52"/>
      <c r="C143" s="784" t="s">
        <v>1</v>
      </c>
      <c r="D143" s="25"/>
      <c r="E143" s="26"/>
      <c r="F143" s="26"/>
      <c r="G143" s="108"/>
      <c r="H143" s="25" t="s">
        <v>3241</v>
      </c>
      <c r="I143" s="27">
        <v>4</v>
      </c>
      <c r="J143" s="28"/>
      <c r="K143" s="107" t="s">
        <v>2319</v>
      </c>
      <c r="L143" s="25"/>
      <c r="M143" s="28"/>
      <c r="N143" s="28"/>
      <c r="O143" s="107"/>
      <c r="P143" s="30" t="s">
        <v>3241</v>
      </c>
      <c r="Q143" s="31">
        <v>4</v>
      </c>
      <c r="R143" s="28"/>
      <c r="S143" s="107" t="s">
        <v>2319</v>
      </c>
      <c r="T143" s="25"/>
      <c r="U143" s="28"/>
      <c r="V143" s="28"/>
      <c r="W143" s="107"/>
      <c r="X143" s="25" t="s">
        <v>3241</v>
      </c>
      <c r="Y143" s="28">
        <v>4</v>
      </c>
      <c r="Z143" s="28"/>
      <c r="AA143" s="107" t="s">
        <v>2319</v>
      </c>
      <c r="AB143" s="25"/>
      <c r="AC143" s="27"/>
      <c r="AD143" s="28"/>
      <c r="AE143" s="292"/>
      <c r="AF143" s="28" t="str">
        <f t="shared" si="2"/>
        <v>c</v>
      </c>
    </row>
    <row r="144" spans="1:32" s="11" customFormat="1" ht="12.75" customHeight="1" x14ac:dyDescent="0.3">
      <c r="A144" s="104"/>
      <c r="B144" s="52"/>
      <c r="C144" s="784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30"/>
      <c r="Q144" s="31"/>
      <c r="R144" s="32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27"/>
      <c r="AD144" s="28"/>
      <c r="AE144" s="292"/>
      <c r="AF144" s="28" t="str">
        <f t="shared" si="2"/>
        <v>c</v>
      </c>
    </row>
    <row r="145" spans="1:32" s="11" customFormat="1" ht="12.75" customHeight="1" x14ac:dyDescent="0.3">
      <c r="A145" s="102">
        <v>12</v>
      </c>
      <c r="B145" s="51" t="s">
        <v>3562</v>
      </c>
      <c r="C145" s="780" t="s">
        <v>0</v>
      </c>
      <c r="D145" s="15" t="s">
        <v>3195</v>
      </c>
      <c r="E145" s="16">
        <v>4</v>
      </c>
      <c r="F145" s="16"/>
      <c r="G145" s="112" t="s">
        <v>14</v>
      </c>
      <c r="H145" s="15" t="s">
        <v>3195</v>
      </c>
      <c r="I145" s="17">
        <v>4</v>
      </c>
      <c r="J145" s="18"/>
      <c r="K145" s="111" t="s">
        <v>14</v>
      </c>
      <c r="L145" s="15" t="s">
        <v>3195</v>
      </c>
      <c r="M145" s="18">
        <v>4</v>
      </c>
      <c r="N145" s="18"/>
      <c r="O145" s="111" t="s">
        <v>14</v>
      </c>
      <c r="P145" s="34" t="s">
        <v>3195</v>
      </c>
      <c r="Q145" s="35">
        <v>4</v>
      </c>
      <c r="R145" s="36"/>
      <c r="S145" s="111" t="s">
        <v>14</v>
      </c>
      <c r="T145" s="15" t="s">
        <v>3196</v>
      </c>
      <c r="U145" s="18">
        <v>4</v>
      </c>
      <c r="V145" s="18"/>
      <c r="W145" s="111" t="s">
        <v>14</v>
      </c>
      <c r="X145" s="18"/>
      <c r="Y145" s="18"/>
      <c r="Z145" s="18"/>
      <c r="AA145" s="111"/>
      <c r="AB145" s="15"/>
      <c r="AC145" s="17"/>
      <c r="AD145" s="18"/>
      <c r="AE145" s="290"/>
      <c r="AF145" s="28" t="str">
        <f t="shared" si="2"/>
        <v>s</v>
      </c>
    </row>
    <row r="146" spans="1:32" s="11" customFormat="1" ht="12.75" customHeight="1" x14ac:dyDescent="0.3">
      <c r="A146" s="104"/>
      <c r="B146" s="52" t="s">
        <v>409</v>
      </c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" t="str">
        <f t="shared" si="2"/>
        <v>s</v>
      </c>
    </row>
    <row r="147" spans="1:32" s="11" customFormat="1" ht="12.75" customHeight="1" x14ac:dyDescent="0.3">
      <c r="A147" s="104"/>
      <c r="B147" s="52"/>
      <c r="C147" s="784" t="s">
        <v>1</v>
      </c>
      <c r="D147" s="25" t="s">
        <v>3195</v>
      </c>
      <c r="E147" s="26">
        <v>4</v>
      </c>
      <c r="F147" s="26"/>
      <c r="G147" s="108" t="s">
        <v>14</v>
      </c>
      <c r="H147" s="25" t="s">
        <v>3195</v>
      </c>
      <c r="I147" s="27">
        <v>4</v>
      </c>
      <c r="J147" s="28"/>
      <c r="K147" s="107" t="s">
        <v>14</v>
      </c>
      <c r="L147" s="25"/>
      <c r="M147" s="28"/>
      <c r="N147" s="28"/>
      <c r="O147" s="107"/>
      <c r="P147" s="25" t="s">
        <v>3196</v>
      </c>
      <c r="Q147" s="27">
        <v>4</v>
      </c>
      <c r="R147" s="28"/>
      <c r="S147" s="107" t="s">
        <v>14</v>
      </c>
      <c r="T147" s="25" t="s">
        <v>3196</v>
      </c>
      <c r="U147" s="28">
        <v>4</v>
      </c>
      <c r="V147" s="28"/>
      <c r="W147" s="107" t="s">
        <v>14</v>
      </c>
      <c r="X147" s="25"/>
      <c r="Y147" s="28"/>
      <c r="Z147" s="28"/>
      <c r="AA147" s="107"/>
      <c r="AB147" s="25"/>
      <c r="AC147" s="27"/>
      <c r="AD147" s="28"/>
      <c r="AE147" s="292"/>
      <c r="AF147" s="28" t="str">
        <f t="shared" si="2"/>
        <v>c</v>
      </c>
    </row>
    <row r="148" spans="1:32" s="11" customFormat="1" ht="12.75" customHeight="1" x14ac:dyDescent="0.3">
      <c r="A148" s="104"/>
      <c r="B148" s="52"/>
      <c r="C148" s="785"/>
      <c r="D148" s="25"/>
      <c r="E148" s="26"/>
      <c r="F148" s="26"/>
      <c r="G148" s="108"/>
      <c r="H148" s="25"/>
      <c r="I148" s="28"/>
      <c r="J148" s="28"/>
      <c r="K148" s="107"/>
      <c r="L148" s="25"/>
      <c r="M148" s="28"/>
      <c r="N148" s="28"/>
      <c r="O148" s="107"/>
      <c r="P148" s="25"/>
      <c r="Q148" s="27"/>
      <c r="R148" s="28"/>
      <c r="S148" s="107"/>
      <c r="T148" s="25"/>
      <c r="U148" s="28"/>
      <c r="V148" s="28"/>
      <c r="W148" s="107"/>
      <c r="X148" s="25"/>
      <c r="Y148" s="33"/>
      <c r="Z148" s="33"/>
      <c r="AA148" s="113"/>
      <c r="AB148" s="25"/>
      <c r="AC148" s="27"/>
      <c r="AD148" s="28"/>
      <c r="AE148" s="292"/>
      <c r="AF148" s="28" t="str">
        <f t="shared" si="2"/>
        <v>c</v>
      </c>
    </row>
    <row r="149" spans="1:32" s="11" customFormat="1" ht="12.75" customHeight="1" x14ac:dyDescent="0.3">
      <c r="A149" s="102">
        <v>13</v>
      </c>
      <c r="B149" s="51" t="s">
        <v>3669</v>
      </c>
      <c r="C149" s="780" t="s">
        <v>0</v>
      </c>
      <c r="D149" s="15" t="s">
        <v>3221</v>
      </c>
      <c r="E149" s="16">
        <v>4</v>
      </c>
      <c r="F149" s="16"/>
      <c r="G149" s="112" t="s">
        <v>2</v>
      </c>
      <c r="H149" s="15"/>
      <c r="I149" s="17"/>
      <c r="J149" s="18"/>
      <c r="K149" s="111"/>
      <c r="L149" s="15" t="s">
        <v>3221</v>
      </c>
      <c r="M149" s="18">
        <v>4</v>
      </c>
      <c r="N149" s="18"/>
      <c r="O149" s="111" t="s">
        <v>2</v>
      </c>
      <c r="P149" s="34"/>
      <c r="Q149" s="35"/>
      <c r="R149" s="36"/>
      <c r="S149" s="111"/>
      <c r="T149" s="15" t="s">
        <v>3221</v>
      </c>
      <c r="U149" s="18">
        <v>4</v>
      </c>
      <c r="V149" s="18"/>
      <c r="W149" s="111" t="s">
        <v>2</v>
      </c>
      <c r="X149" s="18"/>
      <c r="Y149" s="18"/>
      <c r="Z149" s="18"/>
      <c r="AA149" s="111"/>
      <c r="AB149" s="15"/>
      <c r="AC149" s="17"/>
      <c r="AD149" s="18"/>
      <c r="AE149" s="290"/>
      <c r="AF149" s="28" t="str">
        <f t="shared" si="2"/>
        <v>s</v>
      </c>
    </row>
    <row r="150" spans="1:32" s="11" customFormat="1" ht="12.75" customHeight="1" x14ac:dyDescent="0.3">
      <c r="A150" s="104"/>
      <c r="B150" s="52" t="s">
        <v>409</v>
      </c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" t="str">
        <f t="shared" si="2"/>
        <v>s</v>
      </c>
    </row>
    <row r="151" spans="1:32" s="11" customFormat="1" ht="12.75" customHeight="1" x14ac:dyDescent="0.3">
      <c r="A151" s="104"/>
      <c r="B151" s="52"/>
      <c r="C151" s="784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25"/>
      <c r="Q151" s="27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" t="str">
        <f t="shared" si="2"/>
        <v>c</v>
      </c>
    </row>
    <row r="152" spans="1:32" s="11" customFormat="1" ht="12.75" customHeight="1" x14ac:dyDescent="0.3">
      <c r="A152" s="104"/>
      <c r="B152" s="52"/>
      <c r="C152" s="785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3"/>
      <c r="AF152" s="28" t="str">
        <f t="shared" si="2"/>
        <v>c</v>
      </c>
    </row>
    <row r="153" spans="1:32" s="11" customFormat="1" ht="12.75" customHeight="1" x14ac:dyDescent="0.3">
      <c r="A153" s="102">
        <v>13</v>
      </c>
      <c r="B153" s="51" t="s">
        <v>3670</v>
      </c>
      <c r="C153" s="780" t="s">
        <v>0</v>
      </c>
      <c r="D153" s="15"/>
      <c r="E153" s="16"/>
      <c r="F153" s="16"/>
      <c r="G153" s="112"/>
      <c r="H153" s="15" t="s">
        <v>3221</v>
      </c>
      <c r="I153" s="17">
        <v>4</v>
      </c>
      <c r="J153" s="18"/>
      <c r="K153" s="111" t="s">
        <v>2</v>
      </c>
      <c r="L153" s="15"/>
      <c r="M153" s="18"/>
      <c r="N153" s="18"/>
      <c r="O153" s="111"/>
      <c r="P153" s="34" t="s">
        <v>3221</v>
      </c>
      <c r="Q153" s="35">
        <v>4</v>
      </c>
      <c r="R153" s="36"/>
      <c r="S153" s="111" t="s">
        <v>2</v>
      </c>
      <c r="T153" s="15"/>
      <c r="U153" s="18"/>
      <c r="V153" s="18"/>
      <c r="W153" s="111"/>
      <c r="X153" s="18" t="s">
        <v>3221</v>
      </c>
      <c r="Y153" s="18">
        <v>4</v>
      </c>
      <c r="Z153" s="18"/>
      <c r="AA153" s="111" t="s">
        <v>2</v>
      </c>
      <c r="AB153" s="15"/>
      <c r="AC153" s="17"/>
      <c r="AD153" s="18"/>
      <c r="AE153" s="290"/>
      <c r="AF153" s="28" t="str">
        <f t="shared" si="2"/>
        <v>s</v>
      </c>
    </row>
    <row r="154" spans="1:32" s="11" customFormat="1" ht="12.75" customHeight="1" x14ac:dyDescent="0.3">
      <c r="A154" s="104"/>
      <c r="B154" s="52" t="s">
        <v>409</v>
      </c>
      <c r="C154" s="781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" t="str">
        <f t="shared" si="2"/>
        <v>s</v>
      </c>
    </row>
    <row r="155" spans="1:32" s="11" customFormat="1" ht="12.75" customHeight="1" x14ac:dyDescent="0.3">
      <c r="A155" s="104"/>
      <c r="B155" s="52"/>
      <c r="C155" s="784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" t="str">
        <f t="shared" si="2"/>
        <v>c</v>
      </c>
    </row>
    <row r="156" spans="1:32" s="11" customFormat="1" ht="12.75" customHeight="1" x14ac:dyDescent="0.3">
      <c r="A156" s="104"/>
      <c r="B156" s="52"/>
      <c r="C156" s="784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" t="str">
        <f t="shared" si="2"/>
        <v>c</v>
      </c>
    </row>
    <row r="157" spans="1:32" s="11" customFormat="1" ht="12.75" customHeight="1" x14ac:dyDescent="0.3">
      <c r="A157" s="102">
        <v>14</v>
      </c>
      <c r="B157" s="51" t="s">
        <v>3671</v>
      </c>
      <c r="C157" s="780" t="s">
        <v>0</v>
      </c>
      <c r="D157" s="15" t="s">
        <v>3214</v>
      </c>
      <c r="E157" s="16">
        <v>4</v>
      </c>
      <c r="F157" s="16"/>
      <c r="G157" s="112" t="s">
        <v>19</v>
      </c>
      <c r="H157" s="15"/>
      <c r="I157" s="17"/>
      <c r="J157" s="18"/>
      <c r="K157" s="111"/>
      <c r="L157" s="15" t="s">
        <v>3214</v>
      </c>
      <c r="M157" s="18">
        <v>4</v>
      </c>
      <c r="N157" s="18"/>
      <c r="O157" s="111" t="s">
        <v>19</v>
      </c>
      <c r="P157" s="34"/>
      <c r="Q157" s="35"/>
      <c r="R157" s="36"/>
      <c r="S157" s="111"/>
      <c r="T157" s="15" t="s">
        <v>3214</v>
      </c>
      <c r="U157" s="18">
        <v>4</v>
      </c>
      <c r="V157" s="18"/>
      <c r="W157" s="111" t="s">
        <v>19</v>
      </c>
      <c r="X157" s="18"/>
      <c r="Y157" s="18"/>
      <c r="Z157" s="18"/>
      <c r="AA157" s="111"/>
      <c r="AB157" s="15"/>
      <c r="AC157" s="17"/>
      <c r="AD157" s="18"/>
      <c r="AE157" s="290"/>
      <c r="AF157" s="28" t="str">
        <f t="shared" si="2"/>
        <v>s</v>
      </c>
    </row>
    <row r="158" spans="1:32" s="11" customFormat="1" ht="12.75" customHeight="1" x14ac:dyDescent="0.3">
      <c r="A158" s="104"/>
      <c r="B158" s="52" t="s">
        <v>409</v>
      </c>
      <c r="C158" s="781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" t="str">
        <f t="shared" si="2"/>
        <v>s</v>
      </c>
    </row>
    <row r="159" spans="1:32" s="11" customFormat="1" ht="12.75" customHeight="1" x14ac:dyDescent="0.3">
      <c r="A159" s="104"/>
      <c r="B159" s="52"/>
      <c r="C159" s="784" t="s">
        <v>1</v>
      </c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" t="str">
        <f t="shared" si="2"/>
        <v>c</v>
      </c>
    </row>
    <row r="160" spans="1:32" s="11" customFormat="1" ht="12.75" customHeight="1" x14ac:dyDescent="0.3">
      <c r="A160" s="104"/>
      <c r="B160" s="54"/>
      <c r="C160" s="784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" t="str">
        <f t="shared" si="2"/>
        <v>c</v>
      </c>
    </row>
    <row r="161" spans="1:32" s="11" customFormat="1" ht="12.75" customHeight="1" x14ac:dyDescent="0.3">
      <c r="A161" s="102">
        <v>14</v>
      </c>
      <c r="B161" s="51" t="s">
        <v>3672</v>
      </c>
      <c r="C161" s="780" t="s">
        <v>0</v>
      </c>
      <c r="D161" s="15"/>
      <c r="E161" s="16"/>
      <c r="F161" s="16"/>
      <c r="G161" s="112"/>
      <c r="H161" s="15" t="s">
        <v>3214</v>
      </c>
      <c r="I161" s="17">
        <v>4</v>
      </c>
      <c r="J161" s="18"/>
      <c r="K161" s="111" t="s">
        <v>19</v>
      </c>
      <c r="L161" s="18"/>
      <c r="M161" s="18"/>
      <c r="N161" s="18"/>
      <c r="O161" s="111"/>
      <c r="P161" s="15" t="s">
        <v>3214</v>
      </c>
      <c r="Q161" s="17">
        <v>4</v>
      </c>
      <c r="R161" s="18"/>
      <c r="S161" s="111" t="s">
        <v>19</v>
      </c>
      <c r="T161" s="15"/>
      <c r="U161" s="18"/>
      <c r="V161" s="18"/>
      <c r="W161" s="111"/>
      <c r="X161" s="15" t="s">
        <v>3214</v>
      </c>
      <c r="Y161" s="18">
        <v>4</v>
      </c>
      <c r="Z161" s="18"/>
      <c r="AA161" s="111" t="s">
        <v>19</v>
      </c>
      <c r="AB161" s="15"/>
      <c r="AC161" s="17"/>
      <c r="AD161" s="18"/>
      <c r="AE161" s="290"/>
      <c r="AF161" s="28" t="str">
        <f t="shared" si="2"/>
        <v>s</v>
      </c>
    </row>
    <row r="162" spans="1:32" s="11" customFormat="1" ht="12.75" customHeight="1" x14ac:dyDescent="0.3">
      <c r="A162" s="104"/>
      <c r="B162" s="52" t="s">
        <v>409</v>
      </c>
      <c r="C162" s="781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" t="str">
        <f t="shared" si="2"/>
        <v>s</v>
      </c>
    </row>
    <row r="163" spans="1:32" s="11" customFormat="1" ht="12.75" customHeight="1" x14ac:dyDescent="0.3">
      <c r="A163" s="104"/>
      <c r="B163" s="52"/>
      <c r="C163" s="784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" t="str">
        <f t="shared" si="2"/>
        <v>c</v>
      </c>
    </row>
    <row r="164" spans="1:32" s="11" customFormat="1" ht="12.75" customHeight="1" x14ac:dyDescent="0.3">
      <c r="A164" s="104"/>
      <c r="B164" s="54"/>
      <c r="C164" s="784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" t="s">
        <v>542</v>
      </c>
    </row>
    <row r="165" spans="1:32" s="11" customFormat="1" ht="12.75" customHeight="1" x14ac:dyDescent="0.3">
      <c r="A165" s="102">
        <v>15</v>
      </c>
      <c r="B165" s="51" t="s">
        <v>3673</v>
      </c>
      <c r="C165" s="780" t="s">
        <v>0</v>
      </c>
      <c r="D165" s="15"/>
      <c r="E165" s="16"/>
      <c r="F165" s="16"/>
      <c r="G165" s="112"/>
      <c r="H165" s="15"/>
      <c r="I165" s="17"/>
      <c r="J165" s="18"/>
      <c r="K165" s="111"/>
      <c r="L165" s="15"/>
      <c r="M165" s="18"/>
      <c r="N165" s="18"/>
      <c r="O165" s="111"/>
      <c r="P165" s="34"/>
      <c r="Q165" s="35"/>
      <c r="R165" s="36"/>
      <c r="S165" s="111"/>
      <c r="T165" s="15"/>
      <c r="U165" s="18"/>
      <c r="V165" s="18"/>
      <c r="W165" s="111"/>
      <c r="X165" s="18"/>
      <c r="Y165" s="18"/>
      <c r="Z165" s="18"/>
      <c r="AA165" s="111"/>
      <c r="AB165" s="15"/>
      <c r="AC165" s="17"/>
      <c r="AD165" s="18"/>
      <c r="AE165" s="290"/>
      <c r="AF165" s="28" t="str">
        <f t="shared" si="2"/>
        <v>s</v>
      </c>
    </row>
    <row r="166" spans="1:32" s="11" customFormat="1" ht="12.75" customHeight="1" x14ac:dyDescent="0.3">
      <c r="A166" s="104"/>
      <c r="B166" s="52" t="s">
        <v>409</v>
      </c>
      <c r="C166" s="781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37"/>
      <c r="Q166" s="38"/>
      <c r="R166" s="39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" t="str">
        <f t="shared" si="2"/>
        <v>s</v>
      </c>
    </row>
    <row r="167" spans="1:32" s="11" customFormat="1" ht="12.75" customHeight="1" x14ac:dyDescent="0.3">
      <c r="A167" s="104"/>
      <c r="B167" s="52"/>
      <c r="C167" s="784" t="s">
        <v>1</v>
      </c>
      <c r="D167" s="25" t="s">
        <v>3214</v>
      </c>
      <c r="E167" s="26">
        <v>4</v>
      </c>
      <c r="F167" s="26"/>
      <c r="G167" s="108" t="s">
        <v>19</v>
      </c>
      <c r="H167" s="25"/>
      <c r="I167" s="27"/>
      <c r="J167" s="28"/>
      <c r="K167" s="107"/>
      <c r="L167" s="25" t="s">
        <v>3214</v>
      </c>
      <c r="M167" s="28">
        <v>4</v>
      </c>
      <c r="N167" s="28"/>
      <c r="O167" s="107" t="s">
        <v>19</v>
      </c>
      <c r="P167" s="25"/>
      <c r="Q167" s="27"/>
      <c r="R167" s="28"/>
      <c r="S167" s="107"/>
      <c r="T167" s="25" t="s">
        <v>3214</v>
      </c>
      <c r="U167" s="28">
        <v>4</v>
      </c>
      <c r="V167" s="28"/>
      <c r="W167" s="107" t="s">
        <v>19</v>
      </c>
      <c r="X167" s="25"/>
      <c r="Y167" s="28"/>
      <c r="Z167" s="28"/>
      <c r="AA167" s="107"/>
      <c r="AB167" s="25"/>
      <c r="AC167" s="27"/>
      <c r="AD167" s="28"/>
      <c r="AE167" s="292"/>
      <c r="AF167" s="28" t="str">
        <f t="shared" si="2"/>
        <v>c</v>
      </c>
    </row>
    <row r="168" spans="1:32" s="11" customFormat="1" ht="12.75" customHeight="1" x14ac:dyDescent="0.3">
      <c r="A168" s="104"/>
      <c r="B168" s="52"/>
      <c r="C168" s="784"/>
      <c r="D168" s="40"/>
      <c r="E168" s="41"/>
      <c r="F168" s="42"/>
      <c r="G168" s="105"/>
      <c r="H168" s="40"/>
      <c r="I168" s="42"/>
      <c r="J168" s="42"/>
      <c r="K168" s="105"/>
      <c r="L168" s="40"/>
      <c r="M168" s="42"/>
      <c r="N168" s="42"/>
      <c r="O168" s="105"/>
      <c r="P168" s="40"/>
      <c r="Q168" s="41"/>
      <c r="R168" s="42"/>
      <c r="S168" s="105"/>
      <c r="T168" s="40"/>
      <c r="U168" s="42"/>
      <c r="V168" s="42"/>
      <c r="W168" s="105"/>
      <c r="X168" s="40"/>
      <c r="Y168" s="43"/>
      <c r="Z168" s="43"/>
      <c r="AA168" s="106"/>
      <c r="AB168" s="40"/>
      <c r="AC168" s="41"/>
      <c r="AD168" s="42"/>
      <c r="AE168" s="293"/>
      <c r="AF168" s="28" t="str">
        <f t="shared" si="2"/>
        <v>c</v>
      </c>
    </row>
    <row r="169" spans="1:32" s="11" customFormat="1" ht="12.75" customHeight="1" x14ac:dyDescent="0.3">
      <c r="A169" s="102">
        <v>15</v>
      </c>
      <c r="B169" s="51" t="s">
        <v>3674</v>
      </c>
      <c r="C169" s="780" t="s">
        <v>0</v>
      </c>
      <c r="D169" s="15"/>
      <c r="E169" s="16"/>
      <c r="F169" s="16"/>
      <c r="G169" s="112"/>
      <c r="H169" s="15"/>
      <c r="I169" s="17"/>
      <c r="J169" s="18"/>
      <c r="K169" s="111"/>
      <c r="L169" s="15"/>
      <c r="M169" s="18"/>
      <c r="N169" s="18"/>
      <c r="O169" s="111"/>
      <c r="P169" s="34"/>
      <c r="Q169" s="35"/>
      <c r="R169" s="36"/>
      <c r="S169" s="111"/>
      <c r="T169" s="15"/>
      <c r="U169" s="18"/>
      <c r="V169" s="18"/>
      <c r="W169" s="111"/>
      <c r="X169" s="18"/>
      <c r="Y169" s="18"/>
      <c r="Z169" s="18"/>
      <c r="AA169" s="111"/>
      <c r="AB169" s="15"/>
      <c r="AC169" s="17"/>
      <c r="AD169" s="18"/>
      <c r="AE169" s="290"/>
      <c r="AF169" s="28" t="str">
        <f t="shared" si="2"/>
        <v>s</v>
      </c>
    </row>
    <row r="170" spans="1:32" s="11" customFormat="1" ht="12.75" customHeight="1" x14ac:dyDescent="0.3">
      <c r="A170" s="104"/>
      <c r="B170" s="52" t="s">
        <v>409</v>
      </c>
      <c r="C170" s="781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37"/>
      <c r="Q170" s="38"/>
      <c r="R170" s="39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" t="str">
        <f t="shared" si="2"/>
        <v>s</v>
      </c>
    </row>
    <row r="171" spans="1:32" s="11" customFormat="1" ht="12.75" customHeight="1" x14ac:dyDescent="0.3">
      <c r="A171" s="104"/>
      <c r="B171" s="52"/>
      <c r="C171" s="784" t="s">
        <v>1</v>
      </c>
      <c r="D171" s="25"/>
      <c r="E171" s="26"/>
      <c r="F171" s="26"/>
      <c r="G171" s="108"/>
      <c r="H171" s="25" t="s">
        <v>3214</v>
      </c>
      <c r="I171" s="27">
        <v>4</v>
      </c>
      <c r="J171" s="28"/>
      <c r="K171" s="107" t="s">
        <v>19</v>
      </c>
      <c r="L171" s="25"/>
      <c r="M171" s="28"/>
      <c r="N171" s="28"/>
      <c r="O171" s="107"/>
      <c r="P171" s="25" t="s">
        <v>3214</v>
      </c>
      <c r="Q171" s="27">
        <v>4</v>
      </c>
      <c r="R171" s="28"/>
      <c r="S171" s="107" t="s">
        <v>19</v>
      </c>
      <c r="T171" s="25"/>
      <c r="U171" s="28"/>
      <c r="V171" s="28"/>
      <c r="W171" s="107"/>
      <c r="X171" s="25" t="s">
        <v>3214</v>
      </c>
      <c r="Y171" s="28">
        <v>4</v>
      </c>
      <c r="Z171" s="28"/>
      <c r="AA171" s="107" t="s">
        <v>19</v>
      </c>
      <c r="AB171" s="25"/>
      <c r="AC171" s="27"/>
      <c r="AD171" s="28"/>
      <c r="AE171" s="292"/>
      <c r="AF171" s="28" t="str">
        <f t="shared" si="2"/>
        <v>c</v>
      </c>
    </row>
    <row r="172" spans="1:32" s="11" customFormat="1" ht="12.75" customHeight="1" x14ac:dyDescent="0.3">
      <c r="A172" s="104"/>
      <c r="B172" s="52"/>
      <c r="C172" s="784"/>
      <c r="D172" s="40"/>
      <c r="E172" s="41"/>
      <c r="F172" s="42"/>
      <c r="G172" s="105"/>
      <c r="H172" s="40"/>
      <c r="I172" s="42"/>
      <c r="J172" s="42"/>
      <c r="K172" s="105"/>
      <c r="L172" s="40"/>
      <c r="M172" s="42"/>
      <c r="N172" s="42"/>
      <c r="O172" s="105"/>
      <c r="P172" s="40"/>
      <c r="Q172" s="41"/>
      <c r="R172" s="42"/>
      <c r="S172" s="105"/>
      <c r="T172" s="40"/>
      <c r="U172" s="42"/>
      <c r="V172" s="42"/>
      <c r="W172" s="105"/>
      <c r="X172" s="40"/>
      <c r="Y172" s="43"/>
      <c r="Z172" s="43"/>
      <c r="AA172" s="106"/>
      <c r="AB172" s="40"/>
      <c r="AC172" s="41"/>
      <c r="AD172" s="42"/>
      <c r="AE172" s="293"/>
      <c r="AF172" s="28" t="str">
        <f t="shared" si="2"/>
        <v>c</v>
      </c>
    </row>
    <row r="173" spans="1:32" s="11" customFormat="1" ht="12.75" customHeight="1" x14ac:dyDescent="0.3">
      <c r="A173" s="102">
        <v>16</v>
      </c>
      <c r="B173" s="51" t="s">
        <v>3675</v>
      </c>
      <c r="C173" s="780" t="s">
        <v>0</v>
      </c>
      <c r="D173" s="15" t="s">
        <v>3215</v>
      </c>
      <c r="E173" s="16">
        <v>4</v>
      </c>
      <c r="F173" s="16"/>
      <c r="G173" s="112" t="s">
        <v>2319</v>
      </c>
      <c r="H173" s="15"/>
      <c r="I173" s="17"/>
      <c r="J173" s="18"/>
      <c r="K173" s="111"/>
      <c r="L173" s="18" t="s">
        <v>3215</v>
      </c>
      <c r="M173" s="18">
        <v>4</v>
      </c>
      <c r="N173" s="18"/>
      <c r="O173" s="111" t="s">
        <v>2319</v>
      </c>
      <c r="P173" s="15"/>
      <c r="Q173" s="17"/>
      <c r="R173" s="18"/>
      <c r="S173" s="111"/>
      <c r="T173" s="15" t="s">
        <v>3215</v>
      </c>
      <c r="U173" s="18">
        <v>4</v>
      </c>
      <c r="V173" s="18"/>
      <c r="W173" s="111" t="s">
        <v>2319</v>
      </c>
      <c r="X173" s="15"/>
      <c r="Y173" s="18"/>
      <c r="Z173" s="18"/>
      <c r="AA173" s="111"/>
      <c r="AB173" s="15"/>
      <c r="AC173" s="17"/>
      <c r="AD173" s="18"/>
      <c r="AE173" s="290"/>
      <c r="AF173" s="28" t="str">
        <f t="shared" si="2"/>
        <v>s</v>
      </c>
    </row>
    <row r="174" spans="1:32" s="11" customFormat="1" ht="12.75" customHeight="1" x14ac:dyDescent="0.3">
      <c r="A174" s="104"/>
      <c r="B174" s="52" t="s">
        <v>409</v>
      </c>
      <c r="C174" s="781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20"/>
      <c r="Q174" s="24"/>
      <c r="R174" s="24"/>
      <c r="S174" s="109"/>
      <c r="T174" s="20"/>
      <c r="U174" s="24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" t="str">
        <f t="shared" si="2"/>
        <v>s</v>
      </c>
    </row>
    <row r="175" spans="1:32" s="11" customFormat="1" ht="12.75" customHeight="1" x14ac:dyDescent="0.3">
      <c r="A175" s="104"/>
      <c r="B175" s="52"/>
      <c r="C175" s="784" t="s">
        <v>1</v>
      </c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30"/>
      <c r="Q175" s="31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" t="str">
        <f t="shared" si="2"/>
        <v>c</v>
      </c>
    </row>
    <row r="176" spans="1:32" s="11" customFormat="1" ht="12.75" customHeight="1" x14ac:dyDescent="0.3">
      <c r="A176" s="104"/>
      <c r="B176" s="52"/>
      <c r="C176" s="784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30"/>
      <c r="Q176" s="31"/>
      <c r="R176" s="32"/>
      <c r="S176" s="107"/>
      <c r="T176" s="25"/>
      <c r="U176" s="27"/>
      <c r="V176" s="27"/>
      <c r="W176" s="107"/>
      <c r="X176" s="25"/>
      <c r="Y176" s="33"/>
      <c r="Z176" s="33"/>
      <c r="AA176" s="113"/>
      <c r="AB176" s="25"/>
      <c r="AC176" s="27"/>
      <c r="AD176" s="28"/>
      <c r="AE176" s="292"/>
      <c r="AF176" s="28" t="str">
        <f t="shared" si="2"/>
        <v>c</v>
      </c>
    </row>
    <row r="177" spans="1:32" s="11" customFormat="1" ht="12.75" customHeight="1" x14ac:dyDescent="0.3">
      <c r="A177" s="102">
        <v>16</v>
      </c>
      <c r="B177" s="51" t="s">
        <v>3676</v>
      </c>
      <c r="C177" s="780" t="s">
        <v>0</v>
      </c>
      <c r="D177" s="15"/>
      <c r="E177" s="16"/>
      <c r="F177" s="16"/>
      <c r="G177" s="112"/>
      <c r="H177" s="15" t="s">
        <v>3215</v>
      </c>
      <c r="I177" s="17">
        <v>4</v>
      </c>
      <c r="J177" s="18"/>
      <c r="K177" s="111" t="s">
        <v>2319</v>
      </c>
      <c r="L177" s="18"/>
      <c r="M177" s="18"/>
      <c r="N177" s="18"/>
      <c r="O177" s="111"/>
      <c r="P177" s="15" t="s">
        <v>3215</v>
      </c>
      <c r="Q177" s="17">
        <v>4</v>
      </c>
      <c r="R177" s="18"/>
      <c r="S177" s="111" t="s">
        <v>2319</v>
      </c>
      <c r="T177" s="15"/>
      <c r="U177" s="17"/>
      <c r="V177" s="18"/>
      <c r="W177" s="111"/>
      <c r="X177" s="15" t="s">
        <v>3215</v>
      </c>
      <c r="Y177" s="18">
        <v>4</v>
      </c>
      <c r="Z177" s="18"/>
      <c r="AA177" s="111" t="s">
        <v>2319</v>
      </c>
      <c r="AB177" s="15"/>
      <c r="AC177" s="17"/>
      <c r="AD177" s="18"/>
      <c r="AE177" s="290"/>
      <c r="AF177" s="28" t="str">
        <f t="shared" si="2"/>
        <v>s</v>
      </c>
    </row>
    <row r="178" spans="1:32" s="11" customFormat="1" ht="12.75" customHeight="1" x14ac:dyDescent="0.3">
      <c r="A178" s="104"/>
      <c r="B178" s="52" t="s">
        <v>409</v>
      </c>
      <c r="C178" s="781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20"/>
      <c r="Q178" s="24"/>
      <c r="R178" s="24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" t="str">
        <f t="shared" si="2"/>
        <v>s</v>
      </c>
    </row>
    <row r="179" spans="1:32" s="11" customFormat="1" ht="12.75" customHeight="1" x14ac:dyDescent="0.3">
      <c r="A179" s="104"/>
      <c r="B179" s="52"/>
      <c r="C179" s="784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30"/>
      <c r="Q179" s="31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" t="str">
        <f t="shared" si="2"/>
        <v>c</v>
      </c>
    </row>
    <row r="180" spans="1:32" s="11" customFormat="1" ht="12.75" customHeight="1" x14ac:dyDescent="0.3">
      <c r="A180" s="104"/>
      <c r="B180" s="52"/>
      <c r="C180" s="784"/>
      <c r="D180" s="25"/>
      <c r="E180" s="26"/>
      <c r="F180" s="26"/>
      <c r="G180" s="108"/>
      <c r="H180" s="25"/>
      <c r="I180" s="28"/>
      <c r="J180" s="28"/>
      <c r="K180" s="107"/>
      <c r="L180" s="25"/>
      <c r="M180" s="28"/>
      <c r="N180" s="28"/>
      <c r="O180" s="107"/>
      <c r="P180" s="30"/>
      <c r="Q180" s="31"/>
      <c r="R180" s="32"/>
      <c r="S180" s="107"/>
      <c r="T180" s="25"/>
      <c r="U180" s="28"/>
      <c r="V180" s="28"/>
      <c r="W180" s="107"/>
      <c r="X180" s="25"/>
      <c r="Y180" s="33"/>
      <c r="Z180" s="33"/>
      <c r="AA180" s="113"/>
      <c r="AB180" s="25"/>
      <c r="AC180" s="27"/>
      <c r="AD180" s="28"/>
      <c r="AE180" s="292"/>
      <c r="AF180" s="28" t="str">
        <f t="shared" si="2"/>
        <v>c</v>
      </c>
    </row>
    <row r="181" spans="1:32" s="11" customFormat="1" ht="12.75" customHeight="1" x14ac:dyDescent="0.3">
      <c r="A181" s="102">
        <v>1</v>
      </c>
      <c r="B181" s="51" t="s">
        <v>821</v>
      </c>
      <c r="C181" s="780" t="s">
        <v>0</v>
      </c>
      <c r="D181" s="15" t="s">
        <v>3684</v>
      </c>
      <c r="E181" s="16"/>
      <c r="F181" s="16"/>
      <c r="G181" s="112"/>
      <c r="H181" s="15"/>
      <c r="I181" s="17"/>
      <c r="J181" s="18"/>
      <c r="K181" s="111"/>
      <c r="L181" s="15"/>
      <c r="M181" s="18"/>
      <c r="N181" s="18"/>
      <c r="O181" s="111"/>
      <c r="P181" s="34"/>
      <c r="Q181" s="35"/>
      <c r="R181" s="36"/>
      <c r="S181" s="111"/>
      <c r="T181" s="15"/>
      <c r="U181" s="18"/>
      <c r="V181" s="18"/>
      <c r="W181" s="111"/>
      <c r="X181" s="18"/>
      <c r="Y181" s="18"/>
      <c r="Z181" s="18"/>
      <c r="AA181" s="111"/>
      <c r="AB181" s="15"/>
      <c r="AC181" s="17"/>
      <c r="AD181" s="18"/>
      <c r="AE181" s="290"/>
      <c r="AF181" s="28" t="str">
        <f t="shared" si="2"/>
        <v>s</v>
      </c>
    </row>
    <row r="182" spans="1:32" s="11" customFormat="1" ht="12.75" customHeight="1" x14ac:dyDescent="0.3">
      <c r="A182" s="104"/>
      <c r="B182" s="52"/>
      <c r="C182" s="781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" t="str">
        <f t="shared" si="2"/>
        <v>s</v>
      </c>
    </row>
    <row r="183" spans="1:32" s="11" customFormat="1" ht="12.75" customHeight="1" x14ac:dyDescent="0.3">
      <c r="A183" s="104"/>
      <c r="B183" s="52"/>
      <c r="C183" s="784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" t="str">
        <f t="shared" si="2"/>
        <v>c</v>
      </c>
    </row>
    <row r="184" spans="1:32" s="11" customFormat="1" ht="12.75" customHeight="1" x14ac:dyDescent="0.3">
      <c r="A184" s="104"/>
      <c r="B184" s="52"/>
      <c r="C184" s="784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3"/>
      <c r="AF184" s="28" t="str">
        <f t="shared" si="2"/>
        <v>c</v>
      </c>
    </row>
    <row r="185" spans="1:32" s="11" customFormat="1" ht="12.75" customHeight="1" x14ac:dyDescent="0.3">
      <c r="A185" s="102">
        <v>2</v>
      </c>
      <c r="B185" s="51" t="s">
        <v>3579</v>
      </c>
      <c r="C185" s="780" t="s">
        <v>0</v>
      </c>
      <c r="D185" s="15" t="s">
        <v>3565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" t="str">
        <f>IF(C185=0,#REF!,C185)</f>
        <v>s</v>
      </c>
    </row>
    <row r="186" spans="1:32" s="11" customFormat="1" ht="12.75" customHeight="1" x14ac:dyDescent="0.3">
      <c r="A186" s="104"/>
      <c r="B186" s="52"/>
      <c r="C186" s="781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" t="str">
        <f t="shared" si="2"/>
        <v>s</v>
      </c>
    </row>
    <row r="187" spans="1:32" s="11" customFormat="1" ht="12.75" customHeight="1" x14ac:dyDescent="0.3">
      <c r="A187" s="104"/>
      <c r="B187" s="52"/>
      <c r="C187" s="784" t="s">
        <v>1</v>
      </c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" t="str">
        <f t="shared" si="2"/>
        <v>c</v>
      </c>
    </row>
    <row r="188" spans="1:32" s="11" customFormat="1" ht="12.75" customHeight="1" x14ac:dyDescent="0.3">
      <c r="A188" s="104"/>
      <c r="B188" s="52"/>
      <c r="C188" s="784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" t="str">
        <f t="shared" si="2"/>
        <v>c</v>
      </c>
    </row>
    <row r="189" spans="1:32" s="11" customFormat="1" ht="12.75" customHeight="1" x14ac:dyDescent="0.3">
      <c r="A189" s="102">
        <v>2</v>
      </c>
      <c r="B189" s="51" t="s">
        <v>3580</v>
      </c>
      <c r="C189" s="780" t="s">
        <v>0</v>
      </c>
      <c r="D189" s="15" t="s">
        <v>3565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0"/>
      <c r="AF189" s="28" t="str">
        <f t="shared" si="2"/>
        <v>s</v>
      </c>
    </row>
    <row r="190" spans="1:32" s="11" customFormat="1" ht="12.75" customHeight="1" x14ac:dyDescent="0.3">
      <c r="A190" s="104"/>
      <c r="B190" s="52"/>
      <c r="C190" s="781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" t="str">
        <f t="shared" si="2"/>
        <v>s</v>
      </c>
    </row>
    <row r="191" spans="1:32" s="11" customFormat="1" ht="12.75" customHeight="1" x14ac:dyDescent="0.3">
      <c r="A191" s="104"/>
      <c r="B191" s="52"/>
      <c r="C191" s="784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" t="str">
        <f t="shared" si="2"/>
        <v>c</v>
      </c>
    </row>
    <row r="192" spans="1:32" s="11" customFormat="1" ht="12.75" customHeight="1" x14ac:dyDescent="0.3">
      <c r="A192" s="104"/>
      <c r="B192" s="52"/>
      <c r="C192" s="784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2"/>
      <c r="AF192" s="28" t="s">
        <v>542</v>
      </c>
    </row>
    <row r="193" spans="1:32" s="11" customFormat="1" ht="12.75" customHeight="1" x14ac:dyDescent="0.3">
      <c r="A193" s="102">
        <v>3</v>
      </c>
      <c r="B193" s="51" t="s">
        <v>1254</v>
      </c>
      <c r="C193" s="780" t="s">
        <v>0</v>
      </c>
      <c r="D193" s="15" t="s">
        <v>3565</v>
      </c>
      <c r="E193" s="16"/>
      <c r="F193" s="16"/>
      <c r="G193" s="112"/>
      <c r="H193" s="15"/>
      <c r="I193" s="17"/>
      <c r="J193" s="18"/>
      <c r="K193" s="111"/>
      <c r="L193" s="15"/>
      <c r="M193" s="18"/>
      <c r="N193" s="18"/>
      <c r="O193" s="111"/>
      <c r="P193" s="34"/>
      <c r="Q193" s="35"/>
      <c r="R193" s="36"/>
      <c r="S193" s="111"/>
      <c r="T193" s="15"/>
      <c r="U193" s="18"/>
      <c r="V193" s="18"/>
      <c r="W193" s="111"/>
      <c r="X193" s="18"/>
      <c r="Y193" s="18"/>
      <c r="Z193" s="18"/>
      <c r="AA193" s="111"/>
      <c r="AB193" s="15"/>
      <c r="AC193" s="17"/>
      <c r="AD193" s="18"/>
      <c r="AE193" s="290"/>
      <c r="AF193" s="28" t="str">
        <f t="shared" si="2"/>
        <v>s</v>
      </c>
    </row>
    <row r="194" spans="1:32" s="11" customFormat="1" ht="12.75" customHeight="1" x14ac:dyDescent="0.3">
      <c r="A194" s="104"/>
      <c r="B194" s="52"/>
      <c r="C194" s="781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" t="str">
        <f t="shared" si="2"/>
        <v>s</v>
      </c>
    </row>
    <row r="195" spans="1:32" s="11" customFormat="1" ht="12.75" customHeight="1" x14ac:dyDescent="0.3">
      <c r="A195" s="104"/>
      <c r="B195" s="52"/>
      <c r="C195" s="784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" t="str">
        <f t="shared" si="2"/>
        <v>c</v>
      </c>
    </row>
    <row r="196" spans="1:32" s="11" customFormat="1" ht="12.75" customHeight="1" x14ac:dyDescent="0.3">
      <c r="A196" s="104"/>
      <c r="B196" s="52"/>
      <c r="C196" s="784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3"/>
      <c r="AF196" s="28" t="str">
        <f t="shared" si="2"/>
        <v>c</v>
      </c>
    </row>
    <row r="197" spans="1:32" s="11" customFormat="1" ht="12.75" customHeight="1" x14ac:dyDescent="0.3">
      <c r="A197" s="102">
        <v>4</v>
      </c>
      <c r="B197" s="51" t="s">
        <v>1291</v>
      </c>
      <c r="C197" s="780" t="s">
        <v>0</v>
      </c>
      <c r="D197" s="15" t="s">
        <v>3524</v>
      </c>
      <c r="E197" s="16"/>
      <c r="F197" s="16"/>
      <c r="G197" s="112"/>
      <c r="H197" s="15" t="s">
        <v>3524</v>
      </c>
      <c r="I197" s="17"/>
      <c r="J197" s="18"/>
      <c r="K197" s="111"/>
      <c r="L197" s="15" t="s">
        <v>3524</v>
      </c>
      <c r="M197" s="18"/>
      <c r="N197" s="18"/>
      <c r="O197" s="111"/>
      <c r="P197" s="34" t="s">
        <v>3524</v>
      </c>
      <c r="Q197" s="35"/>
      <c r="R197" s="36"/>
      <c r="S197" s="111"/>
      <c r="T197" s="15" t="s">
        <v>3214</v>
      </c>
      <c r="U197" s="18">
        <v>4</v>
      </c>
      <c r="V197" s="18" t="s">
        <v>521</v>
      </c>
      <c r="W197" s="111" t="s">
        <v>788</v>
      </c>
      <c r="X197" s="18" t="s">
        <v>3214</v>
      </c>
      <c r="Y197" s="18">
        <v>4</v>
      </c>
      <c r="Z197" s="18" t="s">
        <v>521</v>
      </c>
      <c r="AA197" s="111" t="s">
        <v>788</v>
      </c>
      <c r="AB197" s="15"/>
      <c r="AC197" s="17"/>
      <c r="AD197" s="18"/>
      <c r="AE197" s="290"/>
      <c r="AF197" s="28" t="str">
        <f t="shared" si="2"/>
        <v>s</v>
      </c>
    </row>
    <row r="198" spans="1:32" s="11" customFormat="1" ht="12.75" customHeight="1" x14ac:dyDescent="0.3">
      <c r="A198" s="104"/>
      <c r="B198" s="52"/>
      <c r="C198" s="781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" t="str">
        <f t="shared" ref="AF198:AF261" si="3">IF(C198=0,C197,C198)</f>
        <v>s</v>
      </c>
    </row>
    <row r="199" spans="1:32" s="11" customFormat="1" ht="12.75" customHeight="1" x14ac:dyDescent="0.3">
      <c r="A199" s="104"/>
      <c r="B199" s="52"/>
      <c r="C199" s="784" t="s">
        <v>1</v>
      </c>
      <c r="D199" s="25" t="s">
        <v>3214</v>
      </c>
      <c r="E199" s="26">
        <v>4</v>
      </c>
      <c r="F199" s="26" t="s">
        <v>521</v>
      </c>
      <c r="G199" s="108" t="s">
        <v>788</v>
      </c>
      <c r="H199" s="25" t="s">
        <v>3524</v>
      </c>
      <c r="I199" s="27"/>
      <c r="J199" s="28"/>
      <c r="K199" s="107"/>
      <c r="L199" s="25" t="s">
        <v>3524</v>
      </c>
      <c r="M199" s="28"/>
      <c r="N199" s="28"/>
      <c r="O199" s="107"/>
      <c r="P199" s="25" t="s">
        <v>3214</v>
      </c>
      <c r="Q199" s="27">
        <v>4</v>
      </c>
      <c r="R199" s="28" t="s">
        <v>521</v>
      </c>
      <c r="S199" s="107" t="s">
        <v>788</v>
      </c>
      <c r="T199" s="25" t="s">
        <v>3214</v>
      </c>
      <c r="U199" s="28">
        <v>4</v>
      </c>
      <c r="V199" s="28" t="s">
        <v>521</v>
      </c>
      <c r="W199" s="107" t="s">
        <v>788</v>
      </c>
      <c r="X199" s="25" t="s">
        <v>3214</v>
      </c>
      <c r="Y199" s="28">
        <v>4</v>
      </c>
      <c r="Z199" s="28" t="s">
        <v>521</v>
      </c>
      <c r="AA199" s="107" t="s">
        <v>788</v>
      </c>
      <c r="AB199" s="25"/>
      <c r="AC199" s="27"/>
      <c r="AD199" s="28"/>
      <c r="AE199" s="292"/>
      <c r="AF199" s="28" t="str">
        <f t="shared" si="3"/>
        <v>c</v>
      </c>
    </row>
    <row r="200" spans="1:32" s="11" customFormat="1" ht="12.75" customHeight="1" x14ac:dyDescent="0.3">
      <c r="A200" s="104"/>
      <c r="B200" s="52"/>
      <c r="C200" s="784"/>
      <c r="D200" s="40" t="s">
        <v>3638</v>
      </c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3"/>
      <c r="AF200" s="28" t="str">
        <f t="shared" si="3"/>
        <v>c</v>
      </c>
    </row>
    <row r="201" spans="1:32" s="11" customFormat="1" ht="12.75" customHeight="1" x14ac:dyDescent="0.3">
      <c r="A201" s="102">
        <v>5</v>
      </c>
      <c r="B201" s="51" t="s">
        <v>3223</v>
      </c>
      <c r="C201" s="780" t="s">
        <v>0</v>
      </c>
      <c r="D201" s="15" t="s">
        <v>3524</v>
      </c>
      <c r="E201" s="16"/>
      <c r="F201" s="16"/>
      <c r="G201" s="112"/>
      <c r="H201" s="15" t="s">
        <v>3524</v>
      </c>
      <c r="I201" s="17"/>
      <c r="J201" s="18"/>
      <c r="K201" s="111"/>
      <c r="L201" s="18" t="s">
        <v>3524</v>
      </c>
      <c r="M201" s="18"/>
      <c r="N201" s="18"/>
      <c r="O201" s="111"/>
      <c r="P201" s="15" t="s">
        <v>3524</v>
      </c>
      <c r="Q201" s="17"/>
      <c r="R201" s="18"/>
      <c r="S201" s="111"/>
      <c r="T201" s="15" t="s">
        <v>3215</v>
      </c>
      <c r="U201" s="18">
        <v>4</v>
      </c>
      <c r="V201" s="18" t="s">
        <v>3685</v>
      </c>
      <c r="W201" s="111" t="s">
        <v>805</v>
      </c>
      <c r="X201" s="15" t="s">
        <v>3215</v>
      </c>
      <c r="Y201" s="18">
        <v>4</v>
      </c>
      <c r="Z201" s="18" t="s">
        <v>3685</v>
      </c>
      <c r="AA201" s="111" t="s">
        <v>805</v>
      </c>
      <c r="AB201" s="15"/>
      <c r="AC201" s="17"/>
      <c r="AD201" s="18"/>
      <c r="AE201" s="290"/>
      <c r="AF201" s="28" t="str">
        <f t="shared" si="3"/>
        <v>s</v>
      </c>
    </row>
    <row r="202" spans="1:32" s="11" customFormat="1" ht="12.75" customHeight="1" x14ac:dyDescent="0.3">
      <c r="A202" s="104"/>
      <c r="B202" s="52"/>
      <c r="C202" s="781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" t="str">
        <f t="shared" si="3"/>
        <v>s</v>
      </c>
    </row>
    <row r="203" spans="1:32" s="11" customFormat="1" ht="12.75" customHeight="1" x14ac:dyDescent="0.3">
      <c r="A203" s="104"/>
      <c r="B203" s="52"/>
      <c r="C203" s="784" t="s">
        <v>1</v>
      </c>
      <c r="D203" s="25"/>
      <c r="E203" s="26"/>
      <c r="F203" s="26"/>
      <c r="G203" s="108"/>
      <c r="H203" s="25" t="s">
        <v>3524</v>
      </c>
      <c r="I203" s="27"/>
      <c r="J203" s="28"/>
      <c r="K203" s="107"/>
      <c r="L203" s="25" t="s">
        <v>3524</v>
      </c>
      <c r="M203" s="28"/>
      <c r="N203" s="28"/>
      <c r="O203" s="107"/>
      <c r="P203" s="30" t="s">
        <v>3215</v>
      </c>
      <c r="Q203" s="31">
        <v>4</v>
      </c>
      <c r="R203" s="28" t="s">
        <v>3685</v>
      </c>
      <c r="S203" s="107" t="s">
        <v>805</v>
      </c>
      <c r="T203" s="25" t="s">
        <v>3215</v>
      </c>
      <c r="U203" s="28">
        <v>4</v>
      </c>
      <c r="V203" s="28" t="s">
        <v>3685</v>
      </c>
      <c r="W203" s="107" t="s">
        <v>805</v>
      </c>
      <c r="X203" s="25" t="s">
        <v>3215</v>
      </c>
      <c r="Y203" s="28">
        <v>4</v>
      </c>
      <c r="Z203" s="28" t="s">
        <v>3685</v>
      </c>
      <c r="AA203" s="107" t="s">
        <v>805</v>
      </c>
      <c r="AB203" s="25"/>
      <c r="AC203" s="27"/>
      <c r="AD203" s="28"/>
      <c r="AE203" s="292"/>
      <c r="AF203" s="28" t="str">
        <f t="shared" si="3"/>
        <v>c</v>
      </c>
    </row>
    <row r="204" spans="1:32" s="11" customFormat="1" ht="12.75" customHeight="1" x14ac:dyDescent="0.3">
      <c r="A204" s="104"/>
      <c r="B204" s="52"/>
      <c r="C204" s="784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2"/>
      <c r="AF204" s="28" t="str">
        <f t="shared" si="3"/>
        <v>c</v>
      </c>
    </row>
    <row r="205" spans="1:32" s="11" customFormat="1" ht="12.75" customHeight="1" x14ac:dyDescent="0.3">
      <c r="A205" s="102">
        <v>6</v>
      </c>
      <c r="B205" s="51" t="s">
        <v>1292</v>
      </c>
      <c r="C205" s="780" t="s">
        <v>0</v>
      </c>
      <c r="D205" s="15" t="s">
        <v>3565</v>
      </c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0"/>
      <c r="AF205" s="28" t="str">
        <f t="shared" si="3"/>
        <v>s</v>
      </c>
    </row>
    <row r="206" spans="1:32" s="11" customFormat="1" ht="12.75" customHeight="1" x14ac:dyDescent="0.3">
      <c r="A206" s="104"/>
      <c r="B206" s="52"/>
      <c r="C206" s="781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" t="str">
        <f t="shared" si="3"/>
        <v>s</v>
      </c>
    </row>
    <row r="207" spans="1:32" s="11" customFormat="1" ht="12.75" customHeight="1" x14ac:dyDescent="0.3">
      <c r="A207" s="104"/>
      <c r="B207" s="52"/>
      <c r="C207" s="784" t="s">
        <v>1</v>
      </c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30"/>
      <c r="Q207" s="31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" t="str">
        <f t="shared" si="3"/>
        <v>c</v>
      </c>
    </row>
    <row r="208" spans="1:32" s="11" customFormat="1" ht="12.75" customHeight="1" x14ac:dyDescent="0.3">
      <c r="A208" s="104"/>
      <c r="B208" s="52"/>
      <c r="C208" s="784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2"/>
      <c r="AF208" s="28" t="str">
        <f t="shared" si="3"/>
        <v>c</v>
      </c>
    </row>
    <row r="209" spans="1:32" s="11" customFormat="1" ht="12.75" customHeight="1" x14ac:dyDescent="0.3">
      <c r="A209" s="102">
        <v>7</v>
      </c>
      <c r="B209" s="51" t="s">
        <v>2312</v>
      </c>
      <c r="C209" s="780" t="s">
        <v>0</v>
      </c>
      <c r="D209" s="15" t="s">
        <v>3583</v>
      </c>
      <c r="E209" s="16">
        <v>3</v>
      </c>
      <c r="F209" s="16" t="s">
        <v>512</v>
      </c>
      <c r="G209" s="112" t="s">
        <v>797</v>
      </c>
      <c r="H209" s="15" t="s">
        <v>3583</v>
      </c>
      <c r="I209" s="17">
        <v>4</v>
      </c>
      <c r="J209" s="18" t="s">
        <v>512</v>
      </c>
      <c r="K209" s="111" t="s">
        <v>797</v>
      </c>
      <c r="L209" s="15" t="s">
        <v>3583</v>
      </c>
      <c r="M209" s="18">
        <v>4</v>
      </c>
      <c r="N209" s="18" t="s">
        <v>512</v>
      </c>
      <c r="O209" s="111" t="s">
        <v>797</v>
      </c>
      <c r="P209" s="34" t="s">
        <v>3583</v>
      </c>
      <c r="Q209" s="35">
        <v>4</v>
      </c>
      <c r="R209" s="36" t="s">
        <v>512</v>
      </c>
      <c r="S209" s="111" t="s">
        <v>797</v>
      </c>
      <c r="T209" s="15" t="s">
        <v>3583</v>
      </c>
      <c r="U209" s="18">
        <v>4</v>
      </c>
      <c r="V209" s="18" t="s">
        <v>512</v>
      </c>
      <c r="W209" s="111" t="s">
        <v>797</v>
      </c>
      <c r="X209" s="18"/>
      <c r="Y209" s="18"/>
      <c r="Z209" s="18"/>
      <c r="AA209" s="111"/>
      <c r="AB209" s="15"/>
      <c r="AC209" s="17"/>
      <c r="AD209" s="18"/>
      <c r="AE209" s="290"/>
      <c r="AF209" s="28" t="str">
        <f t="shared" si="3"/>
        <v>s</v>
      </c>
    </row>
    <row r="210" spans="1:32" s="11" customFormat="1" ht="12.75" customHeight="1" x14ac:dyDescent="0.3">
      <c r="A210" s="104"/>
      <c r="B210" s="52"/>
      <c r="C210" s="781"/>
      <c r="D210" s="20" t="s">
        <v>3638</v>
      </c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" t="str">
        <f t="shared" si="3"/>
        <v>s</v>
      </c>
    </row>
    <row r="211" spans="1:32" s="11" customFormat="1" ht="12.75" customHeight="1" x14ac:dyDescent="0.3">
      <c r="A211" s="104"/>
      <c r="B211" s="52"/>
      <c r="C211" s="784" t="s">
        <v>1</v>
      </c>
      <c r="D211" s="25"/>
      <c r="E211" s="26"/>
      <c r="F211" s="26"/>
      <c r="G211" s="108"/>
      <c r="H211" s="25" t="s">
        <v>3583</v>
      </c>
      <c r="I211" s="27">
        <v>4</v>
      </c>
      <c r="J211" s="28" t="s">
        <v>512</v>
      </c>
      <c r="K211" s="107" t="s">
        <v>797</v>
      </c>
      <c r="L211" s="25" t="s">
        <v>3583</v>
      </c>
      <c r="M211" s="28">
        <v>4</v>
      </c>
      <c r="N211" s="28" t="s">
        <v>512</v>
      </c>
      <c r="O211" s="107" t="s">
        <v>797</v>
      </c>
      <c r="P211" s="25" t="s">
        <v>3583</v>
      </c>
      <c r="Q211" s="27">
        <v>4</v>
      </c>
      <c r="R211" s="28" t="s">
        <v>512</v>
      </c>
      <c r="S211" s="107" t="s">
        <v>797</v>
      </c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" t="str">
        <f t="shared" si="3"/>
        <v>c</v>
      </c>
    </row>
    <row r="212" spans="1:32" s="11" customFormat="1" ht="12.75" customHeight="1" x14ac:dyDescent="0.3">
      <c r="A212" s="103"/>
      <c r="B212" s="52"/>
      <c r="C212" s="785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2"/>
      <c r="AF212" s="28" t="str">
        <f t="shared" si="3"/>
        <v>c</v>
      </c>
    </row>
    <row r="213" spans="1:32" s="11" customFormat="1" ht="12.75" customHeight="1" x14ac:dyDescent="0.3">
      <c r="A213" s="102">
        <v>8</v>
      </c>
      <c r="B213" s="51" t="s">
        <v>2313</v>
      </c>
      <c r="C213" s="780" t="s">
        <v>0</v>
      </c>
      <c r="D213" s="15" t="s">
        <v>3221</v>
      </c>
      <c r="E213" s="16">
        <v>4</v>
      </c>
      <c r="F213" s="16" t="s">
        <v>412</v>
      </c>
      <c r="G213" s="112" t="s">
        <v>800</v>
      </c>
      <c r="H213" s="15" t="s">
        <v>3221</v>
      </c>
      <c r="I213" s="17">
        <v>4</v>
      </c>
      <c r="J213" s="18" t="s">
        <v>412</v>
      </c>
      <c r="K213" s="111" t="s">
        <v>800</v>
      </c>
      <c r="L213" s="18" t="s">
        <v>3221</v>
      </c>
      <c r="M213" s="18">
        <v>4</v>
      </c>
      <c r="N213" s="18" t="s">
        <v>412</v>
      </c>
      <c r="O213" s="111" t="s">
        <v>800</v>
      </c>
      <c r="P213" s="18" t="s">
        <v>3221</v>
      </c>
      <c r="Q213" s="18">
        <v>4</v>
      </c>
      <c r="R213" s="18" t="s">
        <v>412</v>
      </c>
      <c r="S213" s="111" t="s">
        <v>800</v>
      </c>
      <c r="T213" s="15" t="s">
        <v>3221</v>
      </c>
      <c r="U213" s="18">
        <v>4</v>
      </c>
      <c r="V213" s="18" t="s">
        <v>412</v>
      </c>
      <c r="W213" s="111" t="s">
        <v>800</v>
      </c>
      <c r="X213" s="15"/>
      <c r="Y213" s="18"/>
      <c r="Z213" s="18"/>
      <c r="AA213" s="111"/>
      <c r="AB213" s="15"/>
      <c r="AC213" s="18"/>
      <c r="AD213" s="18"/>
      <c r="AE213" s="290"/>
      <c r="AF213" s="28" t="str">
        <f t="shared" si="3"/>
        <v>s</v>
      </c>
    </row>
    <row r="214" spans="1:32" s="11" customFormat="1" ht="12.75" customHeight="1" x14ac:dyDescent="0.3">
      <c r="A214" s="104"/>
      <c r="B214" s="52"/>
      <c r="C214" s="781"/>
      <c r="D214" s="20" t="s">
        <v>3638</v>
      </c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 t="s">
        <v>1249</v>
      </c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1"/>
      <c r="AF214" s="28" t="str">
        <f t="shared" si="3"/>
        <v>s</v>
      </c>
    </row>
    <row r="215" spans="1:32" s="11" customFormat="1" ht="12.75" customHeight="1" x14ac:dyDescent="0.3">
      <c r="A215" s="104"/>
      <c r="B215" s="52"/>
      <c r="C215" s="784" t="s">
        <v>1</v>
      </c>
      <c r="D215" s="25"/>
      <c r="E215" s="26"/>
      <c r="F215" s="26"/>
      <c r="G215" s="108"/>
      <c r="H215" s="25"/>
      <c r="I215" s="27"/>
      <c r="J215" s="28"/>
      <c r="K215" s="107"/>
      <c r="L215" s="25"/>
      <c r="M215" s="28"/>
      <c r="N215" s="28"/>
      <c r="O215" s="107"/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2"/>
      <c r="AF215" s="28" t="str">
        <f t="shared" si="3"/>
        <v>c</v>
      </c>
    </row>
    <row r="216" spans="1:32" s="11" customFormat="1" ht="12.75" customHeight="1" x14ac:dyDescent="0.3">
      <c r="A216" s="104"/>
      <c r="B216" s="52"/>
      <c r="C216" s="784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4"/>
      <c r="AF216" s="28" t="str">
        <f t="shared" si="3"/>
        <v>c</v>
      </c>
    </row>
    <row r="217" spans="1:32" s="11" customFormat="1" ht="12.75" customHeight="1" x14ac:dyDescent="0.3">
      <c r="A217" s="102">
        <v>9</v>
      </c>
      <c r="B217" s="51" t="s">
        <v>3225</v>
      </c>
      <c r="C217" s="780" t="s">
        <v>0</v>
      </c>
      <c r="D217" s="15" t="s">
        <v>3224</v>
      </c>
      <c r="E217" s="16">
        <v>3</v>
      </c>
      <c r="F217" s="16" t="s">
        <v>501</v>
      </c>
      <c r="G217" s="112" t="s">
        <v>804</v>
      </c>
      <c r="H217" s="15" t="s">
        <v>1256</v>
      </c>
      <c r="I217" s="17">
        <v>3</v>
      </c>
      <c r="J217" s="455" t="s">
        <v>396</v>
      </c>
      <c r="K217" s="111" t="s">
        <v>599</v>
      </c>
      <c r="L217" s="15" t="s">
        <v>3224</v>
      </c>
      <c r="M217" s="18">
        <v>4</v>
      </c>
      <c r="N217" s="18" t="s">
        <v>501</v>
      </c>
      <c r="O217" s="111" t="s">
        <v>804</v>
      </c>
      <c r="P217" s="15" t="s">
        <v>1256</v>
      </c>
      <c r="Q217" s="18">
        <v>3</v>
      </c>
      <c r="R217" s="455" t="s">
        <v>397</v>
      </c>
      <c r="S217" s="111" t="s">
        <v>599</v>
      </c>
      <c r="T217" s="18" t="s">
        <v>3224</v>
      </c>
      <c r="U217" s="18">
        <v>4</v>
      </c>
      <c r="V217" s="18" t="s">
        <v>501</v>
      </c>
      <c r="W217" s="111" t="s">
        <v>804</v>
      </c>
      <c r="X217" s="15"/>
      <c r="Y217" s="18"/>
      <c r="Z217" s="18"/>
      <c r="AA217" s="111"/>
      <c r="AB217" s="15"/>
      <c r="AC217" s="18"/>
      <c r="AD217" s="18"/>
      <c r="AE217" s="290"/>
      <c r="AF217" s="28" t="str">
        <f t="shared" si="3"/>
        <v>s</v>
      </c>
    </row>
    <row r="218" spans="1:32" s="11" customFormat="1" ht="12.75" customHeight="1" x14ac:dyDescent="0.3">
      <c r="A218" s="104"/>
      <c r="B218" s="52"/>
      <c r="C218" s="781"/>
      <c r="D218" s="20" t="s">
        <v>3638</v>
      </c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1"/>
      <c r="AF218" s="28" t="str">
        <f t="shared" si="3"/>
        <v>s</v>
      </c>
    </row>
    <row r="219" spans="1:32" s="11" customFormat="1" ht="12.75" customHeight="1" x14ac:dyDescent="0.3">
      <c r="A219" s="104"/>
      <c r="B219" s="52"/>
      <c r="C219" s="784" t="s">
        <v>1</v>
      </c>
      <c r="D219" s="25" t="s">
        <v>3224</v>
      </c>
      <c r="E219" s="26">
        <v>4</v>
      </c>
      <c r="F219" s="26" t="s">
        <v>501</v>
      </c>
      <c r="G219" s="108" t="s">
        <v>804</v>
      </c>
      <c r="H219" s="25" t="s">
        <v>3224</v>
      </c>
      <c r="I219" s="27">
        <v>4</v>
      </c>
      <c r="J219" s="28" t="s">
        <v>501</v>
      </c>
      <c r="K219" s="107" t="s">
        <v>804</v>
      </c>
      <c r="L219" s="28" t="s">
        <v>3224</v>
      </c>
      <c r="M219" s="28">
        <v>4</v>
      </c>
      <c r="N219" s="28" t="s">
        <v>501</v>
      </c>
      <c r="O219" s="107" t="s">
        <v>804</v>
      </c>
      <c r="P219" s="25" t="s">
        <v>1260</v>
      </c>
      <c r="Q219" s="27">
        <v>3</v>
      </c>
      <c r="R219" s="454" t="s">
        <v>403</v>
      </c>
      <c r="S219" s="107" t="s">
        <v>334</v>
      </c>
      <c r="T219" s="25" t="s">
        <v>3224</v>
      </c>
      <c r="U219" s="28">
        <v>4</v>
      </c>
      <c r="V219" s="28" t="s">
        <v>501</v>
      </c>
      <c r="W219" s="107" t="s">
        <v>804</v>
      </c>
      <c r="X219" s="25"/>
      <c r="Y219" s="28"/>
      <c r="Z219" s="28"/>
      <c r="AA219" s="107"/>
      <c r="AB219" s="25"/>
      <c r="AC219" s="27"/>
      <c r="AD219" s="28"/>
      <c r="AE219" s="292"/>
      <c r="AF219" s="28" t="str">
        <f t="shared" si="3"/>
        <v>c</v>
      </c>
    </row>
    <row r="220" spans="1:32" s="11" customFormat="1" ht="12.75" customHeight="1" x14ac:dyDescent="0.3">
      <c r="A220" s="103"/>
      <c r="B220" s="52"/>
      <c r="C220" s="785" t="s">
        <v>542</v>
      </c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4"/>
      <c r="AF220" s="28" t="str">
        <f t="shared" si="3"/>
        <v>t</v>
      </c>
    </row>
    <row r="221" spans="1:32" s="11" customFormat="1" ht="12.75" customHeight="1" x14ac:dyDescent="0.3">
      <c r="A221" s="102">
        <v>10</v>
      </c>
      <c r="B221" s="51" t="s">
        <v>3226</v>
      </c>
      <c r="C221" s="780" t="s">
        <v>0</v>
      </c>
      <c r="D221" s="15" t="s">
        <v>3524</v>
      </c>
      <c r="E221" s="16"/>
      <c r="F221" s="16"/>
      <c r="G221" s="112"/>
      <c r="H221" s="15" t="s">
        <v>3524</v>
      </c>
      <c r="I221" s="17"/>
      <c r="J221" s="18"/>
      <c r="K221" s="111"/>
      <c r="L221" s="15" t="s">
        <v>3524</v>
      </c>
      <c r="M221" s="18"/>
      <c r="N221" s="18"/>
      <c r="O221" s="111"/>
      <c r="P221" s="34" t="s">
        <v>3524</v>
      </c>
      <c r="Q221" s="35"/>
      <c r="R221" s="36"/>
      <c r="S221" s="111"/>
      <c r="T221" s="15" t="s">
        <v>3191</v>
      </c>
      <c r="U221" s="18">
        <v>3</v>
      </c>
      <c r="V221" s="455" t="s">
        <v>402</v>
      </c>
      <c r="W221" s="111" t="s">
        <v>598</v>
      </c>
      <c r="X221" s="18" t="s">
        <v>3211</v>
      </c>
      <c r="Y221" s="18">
        <v>4</v>
      </c>
      <c r="Z221" s="18" t="s">
        <v>414</v>
      </c>
      <c r="AA221" s="111" t="s">
        <v>817</v>
      </c>
      <c r="AB221" s="15"/>
      <c r="AC221" s="17"/>
      <c r="AD221" s="18"/>
      <c r="AE221" s="290"/>
      <c r="AF221" s="28" t="str">
        <f t="shared" si="3"/>
        <v>s</v>
      </c>
    </row>
    <row r="222" spans="1:32" s="11" customFormat="1" ht="12.75" customHeight="1" x14ac:dyDescent="0.3">
      <c r="A222" s="104"/>
      <c r="B222" s="52"/>
      <c r="C222" s="781"/>
      <c r="D222" s="20"/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1"/>
      <c r="AF222" s="28" t="str">
        <f t="shared" si="3"/>
        <v>s</v>
      </c>
    </row>
    <row r="223" spans="1:32" s="11" customFormat="1" ht="12.75" customHeight="1" x14ac:dyDescent="0.3">
      <c r="A223" s="104"/>
      <c r="B223" s="52"/>
      <c r="C223" s="784" t="s">
        <v>1</v>
      </c>
      <c r="D223" s="25" t="s">
        <v>3211</v>
      </c>
      <c r="E223" s="26">
        <v>4</v>
      </c>
      <c r="F223" s="26" t="s">
        <v>414</v>
      </c>
      <c r="G223" s="108" t="s">
        <v>817</v>
      </c>
      <c r="H223" s="25" t="s">
        <v>3524</v>
      </c>
      <c r="I223" s="27"/>
      <c r="J223" s="28"/>
      <c r="K223" s="107"/>
      <c r="L223" s="25" t="s">
        <v>3524</v>
      </c>
      <c r="M223" s="28"/>
      <c r="N223" s="28"/>
      <c r="O223" s="107"/>
      <c r="P223" s="25" t="s">
        <v>3211</v>
      </c>
      <c r="Q223" s="27">
        <v>4</v>
      </c>
      <c r="R223" s="28" t="s">
        <v>414</v>
      </c>
      <c r="S223" s="107" t="s">
        <v>817</v>
      </c>
      <c r="T223" s="25" t="s">
        <v>1256</v>
      </c>
      <c r="U223" s="28">
        <v>3</v>
      </c>
      <c r="V223" s="454" t="s">
        <v>399</v>
      </c>
      <c r="W223" s="107" t="s">
        <v>599</v>
      </c>
      <c r="X223" s="25" t="s">
        <v>3211</v>
      </c>
      <c r="Y223" s="28">
        <v>4</v>
      </c>
      <c r="Z223" s="28" t="s">
        <v>414</v>
      </c>
      <c r="AA223" s="107" t="s">
        <v>817</v>
      </c>
      <c r="AB223" s="25"/>
      <c r="AC223" s="27"/>
      <c r="AD223" s="28"/>
      <c r="AE223" s="292"/>
      <c r="AF223" s="28" t="str">
        <f t="shared" si="3"/>
        <v>c</v>
      </c>
    </row>
    <row r="224" spans="1:32" s="11" customFormat="1" ht="12.75" customHeight="1" x14ac:dyDescent="0.3">
      <c r="A224" s="104"/>
      <c r="B224" s="54"/>
      <c r="C224" s="784"/>
      <c r="D224" s="40" t="s">
        <v>3638</v>
      </c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3"/>
      <c r="AF224" s="28" t="str">
        <f t="shared" si="3"/>
        <v>c</v>
      </c>
    </row>
    <row r="225" spans="1:32" s="11" customFormat="1" ht="12.75" customHeight="1" x14ac:dyDescent="0.3">
      <c r="A225" s="102">
        <v>11</v>
      </c>
      <c r="B225" s="51" t="s">
        <v>3566</v>
      </c>
      <c r="C225" s="780" t="s">
        <v>0</v>
      </c>
      <c r="D225" s="15" t="s">
        <v>3524</v>
      </c>
      <c r="E225" s="16"/>
      <c r="F225" s="16"/>
      <c r="G225" s="112"/>
      <c r="H225" s="15" t="s">
        <v>3524</v>
      </c>
      <c r="I225" s="17"/>
      <c r="J225" s="18"/>
      <c r="K225" s="111"/>
      <c r="L225" s="15" t="s">
        <v>3524</v>
      </c>
      <c r="M225" s="18"/>
      <c r="N225" s="18"/>
      <c r="O225" s="111"/>
      <c r="P225" s="34" t="s">
        <v>3524</v>
      </c>
      <c r="Q225" s="35"/>
      <c r="R225" s="36"/>
      <c r="S225" s="111"/>
      <c r="T225" s="15" t="s">
        <v>1260</v>
      </c>
      <c r="U225" s="18">
        <v>3</v>
      </c>
      <c r="V225" s="455" t="s">
        <v>403</v>
      </c>
      <c r="W225" s="111" t="s">
        <v>334</v>
      </c>
      <c r="X225" s="18"/>
      <c r="Y225" s="18"/>
      <c r="Z225" s="18"/>
      <c r="AA225" s="111"/>
      <c r="AB225" s="15"/>
      <c r="AC225" s="17"/>
      <c r="AD225" s="18"/>
      <c r="AE225" s="290"/>
      <c r="AF225" s="28" t="str">
        <f t="shared" si="3"/>
        <v>s</v>
      </c>
    </row>
    <row r="226" spans="1:32" s="11" customFormat="1" ht="12.75" customHeight="1" x14ac:dyDescent="0.3">
      <c r="A226" s="104"/>
      <c r="B226" s="52"/>
      <c r="C226" s="781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1"/>
      <c r="AF226" s="28" t="str">
        <f t="shared" si="3"/>
        <v>s</v>
      </c>
    </row>
    <row r="227" spans="1:32" s="11" customFormat="1" ht="12.75" customHeight="1" x14ac:dyDescent="0.3">
      <c r="A227" s="104"/>
      <c r="B227" s="52"/>
      <c r="C227" s="784" t="s">
        <v>1</v>
      </c>
      <c r="D227" s="25" t="s">
        <v>1256</v>
      </c>
      <c r="E227" s="26">
        <v>3</v>
      </c>
      <c r="F227" s="483" t="s">
        <v>397</v>
      </c>
      <c r="G227" s="108" t="s">
        <v>599</v>
      </c>
      <c r="H227" s="25" t="s">
        <v>3524</v>
      </c>
      <c r="I227" s="27"/>
      <c r="J227" s="28"/>
      <c r="K227" s="107"/>
      <c r="L227" s="25" t="s">
        <v>3524</v>
      </c>
      <c r="M227" s="28"/>
      <c r="N227" s="28"/>
      <c r="O227" s="107"/>
      <c r="P227" s="25" t="s">
        <v>3206</v>
      </c>
      <c r="Q227" s="27">
        <v>2</v>
      </c>
      <c r="R227" s="454" t="s">
        <v>406</v>
      </c>
      <c r="S227" s="107" t="s">
        <v>815</v>
      </c>
      <c r="T227" s="25"/>
      <c r="U227" s="28"/>
      <c r="V227" s="28"/>
      <c r="W227" s="107"/>
      <c r="X227" s="25"/>
      <c r="Y227" s="28"/>
      <c r="Z227" s="28"/>
      <c r="AA227" s="107"/>
      <c r="AB227" s="25"/>
      <c r="AC227" s="27"/>
      <c r="AD227" s="28"/>
      <c r="AE227" s="292"/>
      <c r="AF227" s="28" t="str">
        <f t="shared" si="3"/>
        <v>c</v>
      </c>
    </row>
    <row r="228" spans="1:32" s="11" customFormat="1" ht="12.75" customHeight="1" x14ac:dyDescent="0.3">
      <c r="A228" s="104"/>
      <c r="B228" s="52"/>
      <c r="C228" s="784"/>
      <c r="D228" s="40" t="s">
        <v>3638</v>
      </c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 t="s">
        <v>1249</v>
      </c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3"/>
      <c r="AF228" s="28" t="str">
        <f t="shared" si="3"/>
        <v>c</v>
      </c>
    </row>
    <row r="229" spans="1:32" s="11" customFormat="1" ht="12.75" customHeight="1" x14ac:dyDescent="0.3">
      <c r="A229" s="102">
        <v>11</v>
      </c>
      <c r="B229" s="51" t="s">
        <v>3567</v>
      </c>
      <c r="C229" s="780" t="s">
        <v>0</v>
      </c>
      <c r="D229" s="15" t="s">
        <v>3524</v>
      </c>
      <c r="E229" s="16"/>
      <c r="F229" s="16"/>
      <c r="G229" s="112"/>
      <c r="H229" s="15" t="s">
        <v>3524</v>
      </c>
      <c r="I229" s="17"/>
      <c r="J229" s="18"/>
      <c r="K229" s="111"/>
      <c r="L229" s="18" t="s">
        <v>3524</v>
      </c>
      <c r="M229" s="18"/>
      <c r="N229" s="18"/>
      <c r="O229" s="111"/>
      <c r="P229" s="15" t="s">
        <v>3524</v>
      </c>
      <c r="Q229" s="17"/>
      <c r="R229" s="18"/>
      <c r="S229" s="111"/>
      <c r="T229" s="15" t="s">
        <v>1260</v>
      </c>
      <c r="U229" s="18">
        <v>3</v>
      </c>
      <c r="V229" s="455" t="s">
        <v>403</v>
      </c>
      <c r="W229" s="111" t="s">
        <v>334</v>
      </c>
      <c r="X229" s="15" t="s">
        <v>3224</v>
      </c>
      <c r="Y229" s="18">
        <v>4</v>
      </c>
      <c r="Z229" s="18" t="s">
        <v>508</v>
      </c>
      <c r="AA229" s="111" t="s">
        <v>815</v>
      </c>
      <c r="AB229" s="15"/>
      <c r="AC229" s="17"/>
      <c r="AD229" s="18"/>
      <c r="AE229" s="290"/>
      <c r="AF229" s="28" t="str">
        <f t="shared" si="3"/>
        <v>s</v>
      </c>
    </row>
    <row r="230" spans="1:32" s="11" customFormat="1" ht="12.75" customHeight="1" x14ac:dyDescent="0.3">
      <c r="A230" s="104"/>
      <c r="B230" s="52"/>
      <c r="C230" s="781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1"/>
      <c r="AF230" s="28" t="str">
        <f t="shared" si="3"/>
        <v>s</v>
      </c>
    </row>
    <row r="231" spans="1:32" s="11" customFormat="1" ht="12.75" customHeight="1" x14ac:dyDescent="0.3">
      <c r="A231" s="104"/>
      <c r="B231" s="52"/>
      <c r="C231" s="784" t="s">
        <v>1</v>
      </c>
      <c r="D231" s="25" t="s">
        <v>1256</v>
      </c>
      <c r="E231" s="26">
        <v>3</v>
      </c>
      <c r="F231" s="483" t="s">
        <v>397</v>
      </c>
      <c r="G231" s="108" t="s">
        <v>599</v>
      </c>
      <c r="H231" s="25" t="s">
        <v>3524</v>
      </c>
      <c r="I231" s="27"/>
      <c r="J231" s="28"/>
      <c r="K231" s="107"/>
      <c r="L231" s="25" t="s">
        <v>3524</v>
      </c>
      <c r="M231" s="28"/>
      <c r="N231" s="28"/>
      <c r="O231" s="107"/>
      <c r="P231" s="30" t="s">
        <v>3206</v>
      </c>
      <c r="Q231" s="31">
        <v>2</v>
      </c>
      <c r="R231" s="454" t="s">
        <v>406</v>
      </c>
      <c r="S231" s="107" t="s">
        <v>815</v>
      </c>
      <c r="T231" s="25" t="s">
        <v>3224</v>
      </c>
      <c r="U231" s="28">
        <v>4</v>
      </c>
      <c r="V231" s="28" t="s">
        <v>508</v>
      </c>
      <c r="W231" s="107" t="s">
        <v>815</v>
      </c>
      <c r="X231" s="25" t="s">
        <v>3224</v>
      </c>
      <c r="Y231" s="28">
        <v>4</v>
      </c>
      <c r="Z231" s="28" t="s">
        <v>508</v>
      </c>
      <c r="AA231" s="107" t="s">
        <v>815</v>
      </c>
      <c r="AB231" s="25"/>
      <c r="AC231" s="27"/>
      <c r="AD231" s="28"/>
      <c r="AE231" s="292"/>
      <c r="AF231" s="28" t="str">
        <f t="shared" si="3"/>
        <v>c</v>
      </c>
    </row>
    <row r="232" spans="1:32" s="11" customFormat="1" ht="12.75" customHeight="1" x14ac:dyDescent="0.3">
      <c r="A232" s="104"/>
      <c r="B232" s="54"/>
      <c r="C232" s="784"/>
      <c r="D232" s="25" t="s">
        <v>3638</v>
      </c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 t="s">
        <v>1249</v>
      </c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2"/>
      <c r="AF232" s="28" t="str">
        <f t="shared" si="3"/>
        <v>c</v>
      </c>
    </row>
    <row r="233" spans="1:32" s="11" customFormat="1" ht="12.75" customHeight="1" x14ac:dyDescent="0.3">
      <c r="A233" s="102">
        <v>12</v>
      </c>
      <c r="B233" s="51" t="s">
        <v>3621</v>
      </c>
      <c r="C233" s="780" t="s">
        <v>0</v>
      </c>
      <c r="D233" s="15" t="s">
        <v>1256</v>
      </c>
      <c r="E233" s="16">
        <v>3</v>
      </c>
      <c r="F233" s="484" t="s">
        <v>397</v>
      </c>
      <c r="G233" s="112" t="s">
        <v>679</v>
      </c>
      <c r="H233" s="15" t="s">
        <v>3211</v>
      </c>
      <c r="I233" s="17">
        <v>4</v>
      </c>
      <c r="J233" s="18" t="s">
        <v>3585</v>
      </c>
      <c r="K233" s="111" t="s">
        <v>816</v>
      </c>
      <c r="L233" s="15" t="s">
        <v>1256</v>
      </c>
      <c r="M233" s="18">
        <v>3</v>
      </c>
      <c r="N233" s="455" t="s">
        <v>397</v>
      </c>
      <c r="O233" s="111" t="s">
        <v>679</v>
      </c>
      <c r="P233" s="34" t="s">
        <v>1259</v>
      </c>
      <c r="Q233" s="35">
        <v>4</v>
      </c>
      <c r="R233" s="453" t="s">
        <v>440</v>
      </c>
      <c r="S233" s="111" t="s">
        <v>705</v>
      </c>
      <c r="T233" s="15" t="s">
        <v>3211</v>
      </c>
      <c r="U233" s="18">
        <v>4</v>
      </c>
      <c r="V233" s="18" t="s">
        <v>3585</v>
      </c>
      <c r="W233" s="111" t="s">
        <v>816</v>
      </c>
      <c r="X233" s="18"/>
      <c r="Y233" s="18"/>
      <c r="Z233" s="18"/>
      <c r="AA233" s="111"/>
      <c r="AB233" s="15"/>
      <c r="AC233" s="17"/>
      <c r="AD233" s="18"/>
      <c r="AE233" s="290"/>
      <c r="AF233" s="28" t="str">
        <f t="shared" si="3"/>
        <v>s</v>
      </c>
    </row>
    <row r="234" spans="1:32" s="11" customFormat="1" ht="12.75" customHeight="1" x14ac:dyDescent="0.3">
      <c r="A234" s="104"/>
      <c r="B234" s="52"/>
      <c r="C234" s="781"/>
      <c r="D234" s="20" t="s">
        <v>3638</v>
      </c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1"/>
      <c r="AF234" s="28" t="str">
        <f t="shared" si="3"/>
        <v>s</v>
      </c>
    </row>
    <row r="235" spans="1:32" s="11" customFormat="1" ht="12.75" customHeight="1" x14ac:dyDescent="0.3">
      <c r="A235" s="104"/>
      <c r="B235" s="52"/>
      <c r="C235" s="784" t="s">
        <v>1</v>
      </c>
      <c r="D235" s="25" t="s">
        <v>3195</v>
      </c>
      <c r="E235" s="26">
        <v>4</v>
      </c>
      <c r="F235" s="483" t="s">
        <v>405</v>
      </c>
      <c r="G235" s="108" t="s">
        <v>335</v>
      </c>
      <c r="H235" s="25" t="s">
        <v>3211</v>
      </c>
      <c r="I235" s="27">
        <v>4</v>
      </c>
      <c r="J235" s="28" t="s">
        <v>3585</v>
      </c>
      <c r="K235" s="107" t="s">
        <v>816</v>
      </c>
      <c r="L235" s="25" t="s">
        <v>1259</v>
      </c>
      <c r="M235" s="28">
        <v>4</v>
      </c>
      <c r="N235" s="454" t="s">
        <v>440</v>
      </c>
      <c r="O235" s="107" t="s">
        <v>705</v>
      </c>
      <c r="P235" s="25" t="s">
        <v>3211</v>
      </c>
      <c r="Q235" s="27">
        <v>4</v>
      </c>
      <c r="R235" s="28" t="s">
        <v>3585</v>
      </c>
      <c r="S235" s="107" t="s">
        <v>816</v>
      </c>
      <c r="T235" s="25" t="s">
        <v>3195</v>
      </c>
      <c r="U235" s="28">
        <v>4</v>
      </c>
      <c r="V235" s="454" t="s">
        <v>405</v>
      </c>
      <c r="W235" s="107" t="s">
        <v>335</v>
      </c>
      <c r="X235" s="25"/>
      <c r="Y235" s="28"/>
      <c r="Z235" s="28"/>
      <c r="AA235" s="107"/>
      <c r="AB235" s="25"/>
      <c r="AC235" s="27"/>
      <c r="AD235" s="28"/>
      <c r="AE235" s="292"/>
      <c r="AF235" s="28" t="str">
        <f t="shared" si="3"/>
        <v>c</v>
      </c>
    </row>
    <row r="236" spans="1:32" s="11" customFormat="1" ht="12.75" customHeight="1" x14ac:dyDescent="0.3">
      <c r="A236" s="104"/>
      <c r="B236" s="52"/>
      <c r="C236" s="784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3"/>
      <c r="AF236" s="28" t="str">
        <f t="shared" si="3"/>
        <v>c</v>
      </c>
    </row>
    <row r="237" spans="1:32" s="11" customFormat="1" ht="12.75" customHeight="1" x14ac:dyDescent="0.3">
      <c r="A237" s="102">
        <v>12</v>
      </c>
      <c r="B237" s="51" t="s">
        <v>3622</v>
      </c>
      <c r="C237" s="780" t="s">
        <v>0</v>
      </c>
      <c r="D237" s="15" t="s">
        <v>1256</v>
      </c>
      <c r="E237" s="16">
        <v>3</v>
      </c>
      <c r="F237" s="484" t="s">
        <v>397</v>
      </c>
      <c r="G237" s="112" t="s">
        <v>679</v>
      </c>
      <c r="H237" s="15" t="s">
        <v>3211</v>
      </c>
      <c r="I237" s="17">
        <v>4</v>
      </c>
      <c r="J237" s="18" t="s">
        <v>3616</v>
      </c>
      <c r="K237" s="111" t="s">
        <v>807</v>
      </c>
      <c r="L237" s="15" t="s">
        <v>1256</v>
      </c>
      <c r="M237" s="18">
        <v>3</v>
      </c>
      <c r="N237" s="455" t="s">
        <v>397</v>
      </c>
      <c r="O237" s="111" t="s">
        <v>679</v>
      </c>
      <c r="P237" s="34" t="s">
        <v>1259</v>
      </c>
      <c r="Q237" s="35">
        <v>4</v>
      </c>
      <c r="R237" s="453" t="s">
        <v>440</v>
      </c>
      <c r="S237" s="111" t="s">
        <v>705</v>
      </c>
      <c r="T237" s="15" t="s">
        <v>3211</v>
      </c>
      <c r="U237" s="18">
        <v>4</v>
      </c>
      <c r="V237" s="18" t="s">
        <v>3616</v>
      </c>
      <c r="W237" s="111" t="s">
        <v>807</v>
      </c>
      <c r="X237" s="18"/>
      <c r="Y237" s="18"/>
      <c r="Z237" s="18"/>
      <c r="AA237" s="111"/>
      <c r="AB237" s="15"/>
      <c r="AC237" s="17"/>
      <c r="AD237" s="18"/>
      <c r="AE237" s="290"/>
      <c r="AF237" s="28" t="str">
        <f t="shared" si="3"/>
        <v>s</v>
      </c>
    </row>
    <row r="238" spans="1:32" s="11" customFormat="1" ht="12.75" customHeight="1" x14ac:dyDescent="0.3">
      <c r="A238" s="104"/>
      <c r="B238" s="52"/>
      <c r="C238" s="781"/>
      <c r="D238" s="20" t="s">
        <v>3638</v>
      </c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1"/>
      <c r="AF238" s="28" t="str">
        <f t="shared" si="3"/>
        <v>s</v>
      </c>
    </row>
    <row r="239" spans="1:32" s="11" customFormat="1" ht="12.75" customHeight="1" x14ac:dyDescent="0.3">
      <c r="A239" s="104"/>
      <c r="B239" s="52"/>
      <c r="C239" s="784" t="s">
        <v>1</v>
      </c>
      <c r="D239" s="25" t="s">
        <v>3195</v>
      </c>
      <c r="E239" s="26">
        <v>4</v>
      </c>
      <c r="F239" s="483" t="s">
        <v>405</v>
      </c>
      <c r="G239" s="108" t="s">
        <v>335</v>
      </c>
      <c r="H239" s="25" t="s">
        <v>3211</v>
      </c>
      <c r="I239" s="27">
        <v>4</v>
      </c>
      <c r="J239" s="28" t="s">
        <v>3616</v>
      </c>
      <c r="K239" s="107" t="s">
        <v>807</v>
      </c>
      <c r="L239" s="25" t="s">
        <v>1259</v>
      </c>
      <c r="M239" s="28">
        <v>4</v>
      </c>
      <c r="N239" s="454" t="s">
        <v>440</v>
      </c>
      <c r="O239" s="107" t="s">
        <v>705</v>
      </c>
      <c r="P239" s="25" t="s">
        <v>3211</v>
      </c>
      <c r="Q239" s="27">
        <v>4</v>
      </c>
      <c r="R239" s="28" t="s">
        <v>3616</v>
      </c>
      <c r="S239" s="107" t="s">
        <v>807</v>
      </c>
      <c r="T239" s="25" t="s">
        <v>3195</v>
      </c>
      <c r="U239" s="28">
        <v>4</v>
      </c>
      <c r="V239" s="454" t="s">
        <v>405</v>
      </c>
      <c r="W239" s="107" t="s">
        <v>335</v>
      </c>
      <c r="X239" s="25"/>
      <c r="Y239" s="28"/>
      <c r="Z239" s="28"/>
      <c r="AA239" s="107"/>
      <c r="AB239" s="25"/>
      <c r="AC239" s="27"/>
      <c r="AD239" s="28"/>
      <c r="AE239" s="292"/>
      <c r="AF239" s="28" t="str">
        <f t="shared" si="3"/>
        <v>c</v>
      </c>
    </row>
    <row r="240" spans="1:32" s="11" customFormat="1" ht="12.75" customHeight="1" x14ac:dyDescent="0.3">
      <c r="A240" s="104"/>
      <c r="B240" s="52"/>
      <c r="C240" s="784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3"/>
      <c r="AF240" s="28" t="str">
        <f t="shared" si="3"/>
        <v>c</v>
      </c>
    </row>
    <row r="241" spans="1:32" s="11" customFormat="1" ht="12.75" customHeight="1" x14ac:dyDescent="0.3">
      <c r="A241" s="102">
        <v>13</v>
      </c>
      <c r="B241" s="51" t="s">
        <v>3257</v>
      </c>
      <c r="C241" s="780" t="s">
        <v>0</v>
      </c>
      <c r="D241" s="15"/>
      <c r="E241" s="16"/>
      <c r="F241" s="16"/>
      <c r="G241" s="112"/>
      <c r="H241" s="15" t="s">
        <v>1256</v>
      </c>
      <c r="I241" s="17">
        <v>3</v>
      </c>
      <c r="J241" s="455" t="s">
        <v>397</v>
      </c>
      <c r="K241" s="111" t="s">
        <v>679</v>
      </c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0"/>
      <c r="AF241" s="28" t="str">
        <f t="shared" si="3"/>
        <v>s</v>
      </c>
    </row>
    <row r="242" spans="1:32" s="11" customFormat="1" ht="12.75" customHeight="1" x14ac:dyDescent="0.3">
      <c r="A242" s="104"/>
      <c r="B242" s="52"/>
      <c r="C242" s="781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1"/>
      <c r="AF242" s="28" t="str">
        <f t="shared" si="3"/>
        <v>s</v>
      </c>
    </row>
    <row r="243" spans="1:32" s="11" customFormat="1" ht="12.75" customHeight="1" x14ac:dyDescent="0.3">
      <c r="A243" s="104"/>
      <c r="B243" s="52"/>
      <c r="C243" s="784" t="s">
        <v>1</v>
      </c>
      <c r="D243" s="25" t="s">
        <v>3215</v>
      </c>
      <c r="E243" s="26">
        <v>4</v>
      </c>
      <c r="F243" s="26" t="s">
        <v>412</v>
      </c>
      <c r="G243" s="108" t="s">
        <v>800</v>
      </c>
      <c r="H243" s="25" t="s">
        <v>1260</v>
      </c>
      <c r="I243" s="27">
        <v>3</v>
      </c>
      <c r="J243" s="454" t="s">
        <v>403</v>
      </c>
      <c r="K243" s="107" t="s">
        <v>334</v>
      </c>
      <c r="L243" s="25" t="s">
        <v>1256</v>
      </c>
      <c r="M243" s="28">
        <v>3</v>
      </c>
      <c r="N243" s="454" t="s">
        <v>397</v>
      </c>
      <c r="O243" s="107" t="s">
        <v>679</v>
      </c>
      <c r="P243" s="30" t="s">
        <v>3215</v>
      </c>
      <c r="Q243" s="31">
        <v>4</v>
      </c>
      <c r="R243" s="28" t="s">
        <v>412</v>
      </c>
      <c r="S243" s="107" t="s">
        <v>800</v>
      </c>
      <c r="T243" s="25" t="s">
        <v>3215</v>
      </c>
      <c r="U243" s="28">
        <v>4</v>
      </c>
      <c r="V243" s="28" t="s">
        <v>412</v>
      </c>
      <c r="W243" s="107" t="s">
        <v>800</v>
      </c>
      <c r="X243" s="25"/>
      <c r="Y243" s="28"/>
      <c r="Z243" s="28"/>
      <c r="AA243" s="107"/>
      <c r="AB243" s="25"/>
      <c r="AC243" s="27"/>
      <c r="AD243" s="28"/>
      <c r="AE243" s="292"/>
      <c r="AF243" s="28" t="str">
        <f t="shared" si="3"/>
        <v>c</v>
      </c>
    </row>
    <row r="244" spans="1:32" s="11" customFormat="1" ht="12.75" customHeight="1" x14ac:dyDescent="0.3">
      <c r="A244" s="104"/>
      <c r="B244" s="52"/>
      <c r="C244" s="784"/>
      <c r="D244" s="25" t="s">
        <v>3638</v>
      </c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2"/>
      <c r="AF244" s="28" t="str">
        <f t="shared" si="3"/>
        <v>c</v>
      </c>
    </row>
    <row r="245" spans="1:32" s="11" customFormat="1" ht="12.75" customHeight="1" x14ac:dyDescent="0.3">
      <c r="A245" s="102">
        <v>14</v>
      </c>
      <c r="B245" s="51" t="s">
        <v>3258</v>
      </c>
      <c r="C245" s="780" t="s">
        <v>0</v>
      </c>
      <c r="D245" s="15" t="s">
        <v>1260</v>
      </c>
      <c r="E245" s="16">
        <v>3</v>
      </c>
      <c r="F245" s="484" t="s">
        <v>403</v>
      </c>
      <c r="G245" s="112" t="s">
        <v>334</v>
      </c>
      <c r="H245" s="15" t="s">
        <v>3203</v>
      </c>
      <c r="I245" s="17">
        <v>3</v>
      </c>
      <c r="J245" s="455" t="s">
        <v>456</v>
      </c>
      <c r="K245" s="111" t="s">
        <v>195</v>
      </c>
      <c r="L245" s="18" t="s">
        <v>3203</v>
      </c>
      <c r="M245" s="18">
        <v>3</v>
      </c>
      <c r="N245" s="455" t="s">
        <v>456</v>
      </c>
      <c r="O245" s="111" t="s">
        <v>195</v>
      </c>
      <c r="P245" s="15" t="s">
        <v>3203</v>
      </c>
      <c r="Q245" s="17">
        <v>3</v>
      </c>
      <c r="R245" s="455" t="s">
        <v>456</v>
      </c>
      <c r="S245" s="111" t="s">
        <v>195</v>
      </c>
      <c r="T245" s="15"/>
      <c r="U245" s="17"/>
      <c r="V245" s="18"/>
      <c r="W245" s="111"/>
      <c r="X245" s="15"/>
      <c r="Y245" s="18"/>
      <c r="Z245" s="18"/>
      <c r="AA245" s="111"/>
      <c r="AB245" s="15"/>
      <c r="AC245" s="17"/>
      <c r="AD245" s="18"/>
      <c r="AE245" s="290"/>
      <c r="AF245" s="28" t="str">
        <f t="shared" si="3"/>
        <v>s</v>
      </c>
    </row>
    <row r="246" spans="1:32" s="11" customFormat="1" ht="12.75" customHeight="1" x14ac:dyDescent="0.3">
      <c r="A246" s="104"/>
      <c r="B246" s="52"/>
      <c r="C246" s="781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 t="s">
        <v>1249</v>
      </c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1"/>
      <c r="AF246" s="28" t="str">
        <f t="shared" si="3"/>
        <v>s</v>
      </c>
    </row>
    <row r="247" spans="1:32" s="11" customFormat="1" ht="12.75" customHeight="1" x14ac:dyDescent="0.3">
      <c r="A247" s="104"/>
      <c r="B247" s="52"/>
      <c r="C247" s="784" t="s">
        <v>1</v>
      </c>
      <c r="D247" s="25" t="s">
        <v>3522</v>
      </c>
      <c r="E247" s="26">
        <v>4</v>
      </c>
      <c r="F247" s="26" t="s">
        <v>416</v>
      </c>
      <c r="G247" s="108" t="s">
        <v>786</v>
      </c>
      <c r="H247" s="25" t="s">
        <v>3522</v>
      </c>
      <c r="I247" s="27">
        <v>4</v>
      </c>
      <c r="J247" s="28" t="s">
        <v>416</v>
      </c>
      <c r="K247" s="107" t="s">
        <v>786</v>
      </c>
      <c r="L247" s="25" t="s">
        <v>3522</v>
      </c>
      <c r="M247" s="28">
        <v>4</v>
      </c>
      <c r="N247" s="28" t="s">
        <v>416</v>
      </c>
      <c r="O247" s="107" t="s">
        <v>786</v>
      </c>
      <c r="P247" s="30" t="s">
        <v>3522</v>
      </c>
      <c r="Q247" s="31">
        <v>4</v>
      </c>
      <c r="R247" s="28" t="s">
        <v>416</v>
      </c>
      <c r="S247" s="107" t="s">
        <v>786</v>
      </c>
      <c r="T247" s="25" t="s">
        <v>3522</v>
      </c>
      <c r="U247" s="28">
        <v>4</v>
      </c>
      <c r="V247" s="28" t="s">
        <v>416</v>
      </c>
      <c r="W247" s="107" t="s">
        <v>786</v>
      </c>
      <c r="X247" s="25"/>
      <c r="Y247" s="28"/>
      <c r="Z247" s="28"/>
      <c r="AA247" s="107"/>
      <c r="AB247" s="25"/>
      <c r="AC247" s="27"/>
      <c r="AD247" s="28"/>
      <c r="AE247" s="292"/>
      <c r="AF247" s="28" t="str">
        <f t="shared" si="3"/>
        <v>c</v>
      </c>
    </row>
    <row r="248" spans="1:32" s="11" customFormat="1" ht="12.75" customHeight="1" x14ac:dyDescent="0.3">
      <c r="A248" s="104"/>
      <c r="B248" s="52"/>
      <c r="C248" s="784"/>
      <c r="D248" s="25"/>
      <c r="E248" s="26"/>
      <c r="F248" s="26"/>
      <c r="G248" s="108"/>
      <c r="H248" s="25"/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2"/>
      <c r="AF248" s="28" t="str">
        <f t="shared" si="3"/>
        <v>c</v>
      </c>
    </row>
    <row r="249" spans="1:32" s="11" customFormat="1" ht="12.75" customHeight="1" x14ac:dyDescent="0.3">
      <c r="A249" s="102">
        <v>1</v>
      </c>
      <c r="B249" s="51" t="s">
        <v>3563</v>
      </c>
      <c r="C249" s="780" t="s">
        <v>0</v>
      </c>
      <c r="D249" s="15"/>
      <c r="E249" s="16"/>
      <c r="F249" s="16"/>
      <c r="G249" s="112"/>
      <c r="H249" s="15"/>
      <c r="I249" s="17"/>
      <c r="J249" s="18"/>
      <c r="K249" s="111"/>
      <c r="L249" s="15"/>
      <c r="M249" s="18"/>
      <c r="N249" s="18"/>
      <c r="O249" s="111"/>
      <c r="P249" s="34"/>
      <c r="Q249" s="35"/>
      <c r="R249" s="36"/>
      <c r="S249" s="111"/>
      <c r="T249" s="15"/>
      <c r="U249" s="18"/>
      <c r="V249" s="18"/>
      <c r="W249" s="111"/>
      <c r="X249" s="18" t="s">
        <v>3222</v>
      </c>
      <c r="Y249" s="18">
        <v>4</v>
      </c>
      <c r="Z249" s="18"/>
      <c r="AA249" s="111" t="s">
        <v>787</v>
      </c>
      <c r="AB249" s="15"/>
      <c r="AC249" s="17"/>
      <c r="AD249" s="18"/>
      <c r="AE249" s="290"/>
      <c r="AF249" s="28" t="str">
        <f t="shared" si="3"/>
        <v>s</v>
      </c>
    </row>
    <row r="250" spans="1:32" s="11" customFormat="1" ht="12.75" customHeight="1" x14ac:dyDescent="0.3">
      <c r="A250" s="104"/>
      <c r="B250" s="52" t="s">
        <v>834</v>
      </c>
      <c r="C250" s="781"/>
      <c r="D250" s="20"/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1"/>
      <c r="AF250" s="28" t="str">
        <f t="shared" si="3"/>
        <v>s</v>
      </c>
    </row>
    <row r="251" spans="1:32" s="11" customFormat="1" ht="12.75" customHeight="1" x14ac:dyDescent="0.3">
      <c r="A251" s="104"/>
      <c r="B251" s="52"/>
      <c r="C251" s="784" t="s">
        <v>1</v>
      </c>
      <c r="D251" s="25"/>
      <c r="E251" s="26"/>
      <c r="F251" s="26"/>
      <c r="G251" s="108"/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 t="s">
        <v>3222</v>
      </c>
      <c r="U251" s="28">
        <v>4</v>
      </c>
      <c r="V251" s="28"/>
      <c r="W251" s="107" t="s">
        <v>787</v>
      </c>
      <c r="X251" s="25" t="s">
        <v>3222</v>
      </c>
      <c r="Y251" s="28">
        <v>4</v>
      </c>
      <c r="Z251" s="28"/>
      <c r="AA251" s="107" t="s">
        <v>787</v>
      </c>
      <c r="AB251" s="25"/>
      <c r="AC251" s="27"/>
      <c r="AD251" s="28"/>
      <c r="AE251" s="292"/>
      <c r="AF251" s="28" t="str">
        <f t="shared" si="3"/>
        <v>c</v>
      </c>
    </row>
    <row r="252" spans="1:32" s="11" customFormat="1" ht="12.75" customHeight="1" x14ac:dyDescent="0.3">
      <c r="A252" s="104"/>
      <c r="B252" s="52"/>
      <c r="C252" s="784"/>
      <c r="D252" s="40"/>
      <c r="E252" s="41"/>
      <c r="F252" s="42"/>
      <c r="G252" s="105"/>
      <c r="H252" s="40"/>
      <c r="I252" s="42"/>
      <c r="J252" s="42"/>
      <c r="K252" s="105"/>
      <c r="L252" s="40"/>
      <c r="M252" s="42"/>
      <c r="N252" s="42"/>
      <c r="O252" s="105"/>
      <c r="P252" s="40"/>
      <c r="Q252" s="41"/>
      <c r="R252" s="42"/>
      <c r="S252" s="105"/>
      <c r="T252" s="40"/>
      <c r="U252" s="42"/>
      <c r="V252" s="42"/>
      <c r="W252" s="105"/>
      <c r="X252" s="40"/>
      <c r="Y252" s="43"/>
      <c r="Z252" s="43"/>
      <c r="AA252" s="106"/>
      <c r="AB252" s="40"/>
      <c r="AC252" s="41"/>
      <c r="AD252" s="42"/>
      <c r="AE252" s="293"/>
      <c r="AF252" s="28" t="str">
        <f t="shared" si="3"/>
        <v>c</v>
      </c>
    </row>
    <row r="253" spans="1:32" s="11" customFormat="1" ht="12.75" customHeight="1" x14ac:dyDescent="0.3">
      <c r="A253" s="102">
        <v>2</v>
      </c>
      <c r="B253" s="51" t="s">
        <v>3693</v>
      </c>
      <c r="C253" s="780" t="s">
        <v>0</v>
      </c>
      <c r="D253" s="15" t="s">
        <v>3583</v>
      </c>
      <c r="E253" s="16">
        <v>4</v>
      </c>
      <c r="F253" s="16"/>
      <c r="G253" s="112" t="s">
        <v>798</v>
      </c>
      <c r="H253" s="15"/>
      <c r="I253" s="17"/>
      <c r="J253" s="18"/>
      <c r="K253" s="111"/>
      <c r="L253" s="15" t="s">
        <v>3583</v>
      </c>
      <c r="M253" s="18">
        <v>4</v>
      </c>
      <c r="N253" s="18"/>
      <c r="O253" s="111" t="s">
        <v>798</v>
      </c>
      <c r="P253" s="34"/>
      <c r="Q253" s="35"/>
      <c r="R253" s="36"/>
      <c r="S253" s="111"/>
      <c r="T253" s="15" t="s">
        <v>3583</v>
      </c>
      <c r="U253" s="18">
        <v>4</v>
      </c>
      <c r="V253" s="18"/>
      <c r="W253" s="111" t="s">
        <v>798</v>
      </c>
      <c r="X253" s="18"/>
      <c r="Y253" s="18"/>
      <c r="Z253" s="18"/>
      <c r="AA253" s="111"/>
      <c r="AB253" s="15"/>
      <c r="AC253" s="17"/>
      <c r="AD253" s="18"/>
      <c r="AE253" s="290"/>
      <c r="AF253" s="28" t="str">
        <f t="shared" si="3"/>
        <v>s</v>
      </c>
    </row>
    <row r="254" spans="1:32" s="11" customFormat="1" ht="12.75" customHeight="1" x14ac:dyDescent="0.3">
      <c r="A254" s="104"/>
      <c r="B254" s="52" t="s">
        <v>409</v>
      </c>
      <c r="C254" s="781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1"/>
      <c r="AF254" s="28" t="str">
        <f t="shared" si="3"/>
        <v>s</v>
      </c>
    </row>
    <row r="255" spans="1:32" s="11" customFormat="1" ht="12.75" customHeight="1" x14ac:dyDescent="0.3">
      <c r="A255" s="104"/>
      <c r="B255" s="52"/>
      <c r="C255" s="784" t="s">
        <v>1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2"/>
      <c r="AF255" s="28" t="str">
        <f t="shared" si="3"/>
        <v>c</v>
      </c>
    </row>
    <row r="256" spans="1:32" s="11" customFormat="1" ht="12.75" customHeight="1" x14ac:dyDescent="0.3">
      <c r="A256" s="104"/>
      <c r="B256" s="52"/>
      <c r="C256" s="784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3"/>
      <c r="AF256" s="28" t="str">
        <f t="shared" si="3"/>
        <v>c</v>
      </c>
    </row>
    <row r="257" spans="1:32" s="11" customFormat="1" ht="12.75" customHeight="1" x14ac:dyDescent="0.3">
      <c r="A257" s="102">
        <v>2</v>
      </c>
      <c r="B257" s="51" t="s">
        <v>3694</v>
      </c>
      <c r="C257" s="780" t="s">
        <v>0</v>
      </c>
      <c r="D257" s="15"/>
      <c r="E257" s="16"/>
      <c r="F257" s="16"/>
      <c r="G257" s="112"/>
      <c r="H257" s="15" t="s">
        <v>3583</v>
      </c>
      <c r="I257" s="17">
        <v>4</v>
      </c>
      <c r="J257" s="18"/>
      <c r="K257" s="111" t="s">
        <v>798</v>
      </c>
      <c r="L257" s="18"/>
      <c r="M257" s="18"/>
      <c r="N257" s="18"/>
      <c r="O257" s="111"/>
      <c r="P257" s="15" t="s">
        <v>3583</v>
      </c>
      <c r="Q257" s="17">
        <v>4</v>
      </c>
      <c r="R257" s="18"/>
      <c r="S257" s="111" t="s">
        <v>798</v>
      </c>
      <c r="T257" s="15"/>
      <c r="U257" s="18"/>
      <c r="V257" s="18"/>
      <c r="W257" s="111"/>
      <c r="X257" s="15" t="s">
        <v>3583</v>
      </c>
      <c r="Y257" s="18">
        <v>4</v>
      </c>
      <c r="Z257" s="18"/>
      <c r="AA257" s="111" t="s">
        <v>798</v>
      </c>
      <c r="AB257" s="15"/>
      <c r="AC257" s="17"/>
      <c r="AD257" s="18"/>
      <c r="AE257" s="290"/>
      <c r="AF257" s="28" t="str">
        <f t="shared" si="3"/>
        <v>s</v>
      </c>
    </row>
    <row r="258" spans="1:32" s="11" customFormat="1" ht="12.75" customHeight="1" x14ac:dyDescent="0.3">
      <c r="A258" s="104"/>
      <c r="B258" s="52" t="s">
        <v>409</v>
      </c>
      <c r="C258" s="781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20"/>
      <c r="Q258" s="24"/>
      <c r="R258" s="24"/>
      <c r="S258" s="109"/>
      <c r="T258" s="20"/>
      <c r="U258" s="24"/>
      <c r="V258" s="22"/>
      <c r="W258" s="109"/>
      <c r="X258" s="20"/>
      <c r="Y258" s="24"/>
      <c r="Z258" s="24"/>
      <c r="AA258" s="109"/>
      <c r="AB258" s="20"/>
      <c r="AC258" s="22"/>
      <c r="AD258" s="22"/>
      <c r="AE258" s="291"/>
      <c r="AF258" s="28" t="str">
        <f t="shared" si="3"/>
        <v>s</v>
      </c>
    </row>
    <row r="259" spans="1:32" s="11" customFormat="1" ht="12.75" customHeight="1" x14ac:dyDescent="0.3">
      <c r="A259" s="104"/>
      <c r="B259" s="52"/>
      <c r="C259" s="784" t="s">
        <v>1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30"/>
      <c r="Q259" s="31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2"/>
      <c r="AF259" s="28" t="str">
        <f t="shared" si="3"/>
        <v>c</v>
      </c>
    </row>
    <row r="260" spans="1:32" s="11" customFormat="1" ht="12.75" customHeight="1" x14ac:dyDescent="0.3">
      <c r="A260" s="104"/>
      <c r="B260" s="52"/>
      <c r="C260" s="784"/>
      <c r="D260" s="25"/>
      <c r="E260" s="26"/>
      <c r="F260" s="26"/>
      <c r="G260" s="108"/>
      <c r="H260" s="25"/>
      <c r="I260" s="28"/>
      <c r="J260" s="28"/>
      <c r="K260" s="107"/>
      <c r="L260" s="25"/>
      <c r="M260" s="28"/>
      <c r="N260" s="28"/>
      <c r="O260" s="107"/>
      <c r="P260" s="30"/>
      <c r="Q260" s="31"/>
      <c r="R260" s="32"/>
      <c r="S260" s="107"/>
      <c r="T260" s="25"/>
      <c r="U260" s="27"/>
      <c r="V260" s="27"/>
      <c r="W260" s="107"/>
      <c r="X260" s="25"/>
      <c r="Y260" s="33"/>
      <c r="Z260" s="33"/>
      <c r="AA260" s="113"/>
      <c r="AB260" s="25"/>
      <c r="AC260" s="27"/>
      <c r="AD260" s="28"/>
      <c r="AE260" s="292"/>
      <c r="AF260" s="28" t="str">
        <f t="shared" si="3"/>
        <v>c</v>
      </c>
    </row>
    <row r="261" spans="1:32" s="11" customFormat="1" ht="12.75" customHeight="1" x14ac:dyDescent="0.3">
      <c r="A261" s="102">
        <v>3</v>
      </c>
      <c r="B261" s="51" t="s">
        <v>830</v>
      </c>
      <c r="C261" s="780" t="s">
        <v>0</v>
      </c>
      <c r="D261" s="15" t="s">
        <v>3574</v>
      </c>
      <c r="E261" s="16">
        <v>4</v>
      </c>
      <c r="F261" s="16"/>
      <c r="G261" s="112" t="s">
        <v>801</v>
      </c>
      <c r="H261" s="15"/>
      <c r="I261" s="17"/>
      <c r="J261" s="18"/>
      <c r="K261" s="111"/>
      <c r="L261" s="15" t="s">
        <v>3574</v>
      </c>
      <c r="M261" s="18">
        <v>4</v>
      </c>
      <c r="N261" s="18"/>
      <c r="O261" s="111" t="s">
        <v>801</v>
      </c>
      <c r="P261" s="34"/>
      <c r="Q261" s="35"/>
      <c r="R261" s="36"/>
      <c r="S261" s="111"/>
      <c r="T261" s="15" t="s">
        <v>3574</v>
      </c>
      <c r="U261" s="18">
        <v>4</v>
      </c>
      <c r="V261" s="18"/>
      <c r="W261" s="111" t="s">
        <v>801</v>
      </c>
      <c r="X261" s="18"/>
      <c r="Y261" s="18"/>
      <c r="Z261" s="18"/>
      <c r="AA261" s="111"/>
      <c r="AB261" s="15"/>
      <c r="AC261" s="17"/>
      <c r="AD261" s="18"/>
      <c r="AE261" s="290"/>
      <c r="AF261" s="28" t="str">
        <f t="shared" si="3"/>
        <v>s</v>
      </c>
    </row>
    <row r="262" spans="1:32" s="11" customFormat="1" ht="12.75" customHeight="1" x14ac:dyDescent="0.3">
      <c r="A262" s="104"/>
      <c r="B262" s="52" t="s">
        <v>409</v>
      </c>
      <c r="C262" s="781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1"/>
      <c r="AF262" s="28" t="str">
        <f t="shared" ref="AF262:AF321" si="4">IF(C262=0,C261,C262)</f>
        <v>s</v>
      </c>
    </row>
    <row r="263" spans="1:32" s="11" customFormat="1" ht="12.75" customHeight="1" x14ac:dyDescent="0.3">
      <c r="A263" s="104"/>
      <c r="B263" s="52"/>
      <c r="C263" s="784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/>
      <c r="U263" s="28"/>
      <c r="V263" s="28"/>
      <c r="W263" s="107"/>
      <c r="X263" s="25"/>
      <c r="Y263" s="28"/>
      <c r="Z263" s="28"/>
      <c r="AA263" s="107"/>
      <c r="AB263" s="25"/>
      <c r="AC263" s="27"/>
      <c r="AD263" s="28"/>
      <c r="AE263" s="292"/>
      <c r="AF263" s="28" t="str">
        <f t="shared" si="4"/>
        <v>c</v>
      </c>
    </row>
    <row r="264" spans="1:32" s="11" customFormat="1" ht="12.75" customHeight="1" x14ac:dyDescent="0.3">
      <c r="A264" s="104"/>
      <c r="B264" s="52"/>
      <c r="C264" s="784" t="s">
        <v>542</v>
      </c>
      <c r="D264" s="40"/>
      <c r="E264" s="41"/>
      <c r="F264" s="42"/>
      <c r="G264" s="105"/>
      <c r="H264" s="40"/>
      <c r="I264" s="42"/>
      <c r="J264" s="42"/>
      <c r="K264" s="105"/>
      <c r="L264" s="40"/>
      <c r="M264" s="42"/>
      <c r="N264" s="42"/>
      <c r="O264" s="105"/>
      <c r="P264" s="40"/>
      <c r="Q264" s="41"/>
      <c r="R264" s="42"/>
      <c r="S264" s="105"/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3"/>
      <c r="AF264" s="28" t="str">
        <f t="shared" si="4"/>
        <v>t</v>
      </c>
    </row>
    <row r="265" spans="1:32" s="11" customFormat="1" ht="12.75" customHeight="1" x14ac:dyDescent="0.3">
      <c r="A265" s="102">
        <v>4</v>
      </c>
      <c r="B265" s="51" t="s">
        <v>3696</v>
      </c>
      <c r="C265" s="780" t="s">
        <v>0</v>
      </c>
      <c r="D265" s="15" t="s">
        <v>3528</v>
      </c>
      <c r="E265" s="16">
        <v>4</v>
      </c>
      <c r="F265" s="16"/>
      <c r="G265" s="112" t="s">
        <v>789</v>
      </c>
      <c r="H265" s="15"/>
      <c r="I265" s="17"/>
      <c r="J265" s="18"/>
      <c r="K265" s="111"/>
      <c r="L265" s="15" t="s">
        <v>3528</v>
      </c>
      <c r="M265" s="18">
        <v>4</v>
      </c>
      <c r="N265" s="18"/>
      <c r="O265" s="111" t="s">
        <v>789</v>
      </c>
      <c r="P265" s="34"/>
      <c r="Q265" s="35"/>
      <c r="R265" s="36"/>
      <c r="S265" s="111"/>
      <c r="T265" s="15" t="s">
        <v>3528</v>
      </c>
      <c r="U265" s="18">
        <v>4</v>
      </c>
      <c r="V265" s="18"/>
      <c r="W265" s="111" t="s">
        <v>789</v>
      </c>
      <c r="X265" s="18"/>
      <c r="Y265" s="18"/>
      <c r="Z265" s="18"/>
      <c r="AA265" s="111"/>
      <c r="AB265" s="15"/>
      <c r="AC265" s="17"/>
      <c r="AD265" s="18"/>
      <c r="AE265" s="290"/>
      <c r="AF265" s="28" t="str">
        <f t="shared" si="4"/>
        <v>s</v>
      </c>
    </row>
    <row r="266" spans="1:32" s="11" customFormat="1" ht="12.75" customHeight="1" x14ac:dyDescent="0.3">
      <c r="A266" s="104"/>
      <c r="B266" s="52" t="s">
        <v>409</v>
      </c>
      <c r="C266" s="781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/>
      <c r="Y266" s="24"/>
      <c r="Z266" s="24"/>
      <c r="AA266" s="109"/>
      <c r="AB266" s="20"/>
      <c r="AC266" s="22"/>
      <c r="AD266" s="22"/>
      <c r="AE266" s="291"/>
      <c r="AF266" s="28" t="str">
        <f t="shared" si="4"/>
        <v>s</v>
      </c>
    </row>
    <row r="267" spans="1:32" s="11" customFormat="1" ht="12.75" customHeight="1" x14ac:dyDescent="0.3">
      <c r="A267" s="104"/>
      <c r="B267" s="52"/>
      <c r="C267" s="784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/>
      <c r="Y267" s="28"/>
      <c r="Z267" s="28"/>
      <c r="AA267" s="107"/>
      <c r="AB267" s="25"/>
      <c r="AC267" s="27"/>
      <c r="AD267" s="28"/>
      <c r="AE267" s="292"/>
      <c r="AF267" s="28" t="str">
        <f t="shared" si="4"/>
        <v>c</v>
      </c>
    </row>
    <row r="268" spans="1:32" s="11" customFormat="1" ht="12.75" customHeight="1" x14ac:dyDescent="0.3">
      <c r="A268" s="104"/>
      <c r="B268" s="52"/>
      <c r="C268" s="784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/>
      <c r="Y268" s="43"/>
      <c r="Z268" s="43"/>
      <c r="AA268" s="106"/>
      <c r="AB268" s="40"/>
      <c r="AC268" s="41"/>
      <c r="AD268" s="42"/>
      <c r="AE268" s="293"/>
      <c r="AF268" s="28" t="str">
        <f t="shared" si="4"/>
        <v>c</v>
      </c>
    </row>
    <row r="269" spans="1:32" s="11" customFormat="1" ht="12.75" customHeight="1" x14ac:dyDescent="0.3">
      <c r="A269" s="102">
        <v>4</v>
      </c>
      <c r="B269" s="51" t="s">
        <v>3695</v>
      </c>
      <c r="C269" s="780" t="s">
        <v>0</v>
      </c>
      <c r="D269" s="15"/>
      <c r="E269" s="16"/>
      <c r="F269" s="16"/>
      <c r="G269" s="112"/>
      <c r="H269" s="15" t="s">
        <v>3528</v>
      </c>
      <c r="I269" s="17">
        <v>4</v>
      </c>
      <c r="J269" s="18"/>
      <c r="K269" s="111" t="s">
        <v>789</v>
      </c>
      <c r="L269" s="18"/>
      <c r="M269" s="18"/>
      <c r="N269" s="18"/>
      <c r="O269" s="111"/>
      <c r="P269" s="15" t="s">
        <v>3528</v>
      </c>
      <c r="Q269" s="17">
        <v>4</v>
      </c>
      <c r="R269" s="18"/>
      <c r="S269" s="111" t="s">
        <v>789</v>
      </c>
      <c r="T269" s="15"/>
      <c r="U269" s="18"/>
      <c r="V269" s="18"/>
      <c r="W269" s="111"/>
      <c r="X269" s="15" t="s">
        <v>3528</v>
      </c>
      <c r="Y269" s="18">
        <v>4</v>
      </c>
      <c r="Z269" s="18"/>
      <c r="AA269" s="111" t="s">
        <v>789</v>
      </c>
      <c r="AB269" s="15"/>
      <c r="AC269" s="17"/>
      <c r="AD269" s="18"/>
      <c r="AE269" s="290"/>
      <c r="AF269" s="28" t="str">
        <f t="shared" si="4"/>
        <v>s</v>
      </c>
    </row>
    <row r="270" spans="1:32" s="11" customFormat="1" ht="12.75" customHeight="1" x14ac:dyDescent="0.3">
      <c r="A270" s="104"/>
      <c r="B270" s="52" t="s">
        <v>409</v>
      </c>
      <c r="C270" s="781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1"/>
      <c r="AF270" s="28" t="str">
        <f t="shared" si="4"/>
        <v>s</v>
      </c>
    </row>
    <row r="271" spans="1:32" s="11" customFormat="1" ht="12.75" customHeight="1" x14ac:dyDescent="0.3">
      <c r="A271" s="104"/>
      <c r="B271" s="52"/>
      <c r="C271" s="784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2"/>
      <c r="AF271" s="28" t="str">
        <f t="shared" si="4"/>
        <v>c</v>
      </c>
    </row>
    <row r="272" spans="1:32" s="11" customFormat="1" ht="12.75" customHeight="1" x14ac:dyDescent="0.3">
      <c r="A272" s="104"/>
      <c r="B272" s="52"/>
      <c r="C272" s="784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2"/>
      <c r="AF272" s="28" t="str">
        <f t="shared" si="4"/>
        <v>c</v>
      </c>
    </row>
    <row r="273" spans="1:32" s="11" customFormat="1" ht="12.75" customHeight="1" x14ac:dyDescent="0.3">
      <c r="A273" s="102">
        <v>5</v>
      </c>
      <c r="B273" s="51" t="s">
        <v>3231</v>
      </c>
      <c r="C273" s="780" t="s">
        <v>0</v>
      </c>
      <c r="D273" s="15" t="s">
        <v>3686</v>
      </c>
      <c r="E273" s="16"/>
      <c r="F273" s="16"/>
      <c r="G273" s="112"/>
      <c r="H273" s="15"/>
      <c r="I273" s="17"/>
      <c r="J273" s="18"/>
      <c r="K273" s="111"/>
      <c r="L273" s="18"/>
      <c r="M273" s="18"/>
      <c r="N273" s="18"/>
      <c r="O273" s="111"/>
      <c r="P273" s="15"/>
      <c r="Q273" s="17"/>
      <c r="R273" s="18"/>
      <c r="S273" s="111"/>
      <c r="T273" s="15"/>
      <c r="U273" s="17"/>
      <c r="V273" s="18"/>
      <c r="W273" s="111"/>
      <c r="X273" s="15"/>
      <c r="Y273" s="18"/>
      <c r="Z273" s="18"/>
      <c r="AA273" s="111"/>
      <c r="AB273" s="15"/>
      <c r="AC273" s="17"/>
      <c r="AD273" s="18"/>
      <c r="AE273" s="290"/>
      <c r="AF273" s="28" t="str">
        <f t="shared" si="4"/>
        <v>s</v>
      </c>
    </row>
    <row r="274" spans="1:32" s="11" customFormat="1" ht="12.75" customHeight="1" x14ac:dyDescent="0.3">
      <c r="A274" s="104"/>
      <c r="B274" s="52" t="s">
        <v>409</v>
      </c>
      <c r="C274" s="781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20"/>
      <c r="Q274" s="24"/>
      <c r="R274" s="24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1"/>
      <c r="AF274" s="28" t="str">
        <f t="shared" si="4"/>
        <v>s</v>
      </c>
    </row>
    <row r="275" spans="1:32" s="11" customFormat="1" ht="12.75" customHeight="1" x14ac:dyDescent="0.3">
      <c r="A275" s="104"/>
      <c r="B275" s="52"/>
      <c r="C275" s="784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30"/>
      <c r="Q275" s="31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2"/>
      <c r="AF275" s="28" t="str">
        <f t="shared" si="4"/>
        <v>c</v>
      </c>
    </row>
    <row r="276" spans="1:32" s="11" customFormat="1" ht="12.75" customHeight="1" x14ac:dyDescent="0.3">
      <c r="A276" s="104"/>
      <c r="B276" s="52"/>
      <c r="C276" s="784"/>
      <c r="D276" s="25"/>
      <c r="E276" s="26"/>
      <c r="F276" s="26"/>
      <c r="G276" s="108"/>
      <c r="H276" s="25"/>
      <c r="I276" s="28"/>
      <c r="J276" s="28"/>
      <c r="K276" s="107"/>
      <c r="L276" s="25"/>
      <c r="M276" s="28"/>
      <c r="N276" s="28"/>
      <c r="O276" s="107"/>
      <c r="P276" s="30"/>
      <c r="Q276" s="31"/>
      <c r="R276" s="32"/>
      <c r="S276" s="107"/>
      <c r="T276" s="25"/>
      <c r="U276" s="28"/>
      <c r="V276" s="28"/>
      <c r="W276" s="107"/>
      <c r="X276" s="25"/>
      <c r="Y276" s="33"/>
      <c r="Z276" s="33"/>
      <c r="AA276" s="113"/>
      <c r="AB276" s="25"/>
      <c r="AC276" s="27"/>
      <c r="AD276" s="28"/>
      <c r="AE276" s="292"/>
      <c r="AF276" s="28" t="str">
        <f t="shared" si="4"/>
        <v>c</v>
      </c>
    </row>
    <row r="277" spans="1:32" s="11" customFormat="1" ht="12.75" customHeight="1" x14ac:dyDescent="0.3">
      <c r="A277" s="102">
        <v>6</v>
      </c>
      <c r="B277" s="51" t="s">
        <v>3201</v>
      </c>
      <c r="C277" s="780" t="s">
        <v>0</v>
      </c>
      <c r="D277" s="15"/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0"/>
      <c r="AF277" s="28" t="str">
        <f t="shared" si="4"/>
        <v>s</v>
      </c>
    </row>
    <row r="278" spans="1:32" s="11" customFormat="1" ht="12.75" customHeight="1" x14ac:dyDescent="0.3">
      <c r="A278" s="104"/>
      <c r="B278" s="52" t="s">
        <v>409</v>
      </c>
      <c r="C278" s="781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1"/>
      <c r="AF278" s="28" t="str">
        <f t="shared" si="4"/>
        <v>s</v>
      </c>
    </row>
    <row r="279" spans="1:32" s="11" customFormat="1" ht="12.75" customHeight="1" x14ac:dyDescent="0.3">
      <c r="A279" s="104"/>
      <c r="B279" s="52"/>
      <c r="C279" s="784" t="s">
        <v>1</v>
      </c>
      <c r="D279" s="25" t="s">
        <v>3241</v>
      </c>
      <c r="E279" s="26">
        <v>4</v>
      </c>
      <c r="F279" s="26"/>
      <c r="G279" s="108" t="s">
        <v>1247</v>
      </c>
      <c r="H279" s="25" t="s">
        <v>3241</v>
      </c>
      <c r="I279" s="27">
        <v>4</v>
      </c>
      <c r="J279" s="28"/>
      <c r="K279" s="107" t="s">
        <v>1247</v>
      </c>
      <c r="L279" s="25" t="s">
        <v>3241</v>
      </c>
      <c r="M279" s="28">
        <v>4</v>
      </c>
      <c r="N279" s="28"/>
      <c r="O279" s="107" t="s">
        <v>1247</v>
      </c>
      <c r="P279" s="25" t="s">
        <v>3241</v>
      </c>
      <c r="Q279" s="27">
        <v>4</v>
      </c>
      <c r="R279" s="28"/>
      <c r="S279" s="107" t="s">
        <v>1247</v>
      </c>
      <c r="T279" s="25" t="s">
        <v>3241</v>
      </c>
      <c r="U279" s="28">
        <v>4</v>
      </c>
      <c r="V279" s="28"/>
      <c r="W279" s="107" t="s">
        <v>1247</v>
      </c>
      <c r="X279" s="25"/>
      <c r="Y279" s="28"/>
      <c r="Z279" s="28"/>
      <c r="AA279" s="107"/>
      <c r="AB279" s="25"/>
      <c r="AC279" s="27"/>
      <c r="AD279" s="28"/>
      <c r="AE279" s="292"/>
      <c r="AF279" s="28" t="str">
        <f t="shared" si="4"/>
        <v>c</v>
      </c>
    </row>
    <row r="280" spans="1:32" s="11" customFormat="1" ht="12.75" customHeight="1" x14ac:dyDescent="0.3">
      <c r="A280" s="103"/>
      <c r="B280" s="52"/>
      <c r="C280" s="785"/>
      <c r="D280" s="25"/>
      <c r="E280" s="26"/>
      <c r="F280" s="26"/>
      <c r="G280" s="108"/>
      <c r="H280" s="25"/>
      <c r="I280" s="28"/>
      <c r="J280" s="28"/>
      <c r="K280" s="107"/>
      <c r="L280" s="25"/>
      <c r="M280" s="28"/>
      <c r="N280" s="28"/>
      <c r="O280" s="107"/>
      <c r="P280" s="25"/>
      <c r="Q280" s="27"/>
      <c r="R280" s="28"/>
      <c r="S280" s="107"/>
      <c r="T280" s="25"/>
      <c r="U280" s="28"/>
      <c r="V280" s="28"/>
      <c r="W280" s="107"/>
      <c r="X280" s="25"/>
      <c r="Y280" s="33"/>
      <c r="Z280" s="33"/>
      <c r="AA280" s="113"/>
      <c r="AB280" s="25"/>
      <c r="AC280" s="27"/>
      <c r="AD280" s="28"/>
      <c r="AE280" s="292"/>
      <c r="AF280" s="28" t="str">
        <f t="shared" si="4"/>
        <v>c</v>
      </c>
    </row>
    <row r="281" spans="1:32" s="11" customFormat="1" ht="12.75" customHeight="1" x14ac:dyDescent="0.3">
      <c r="A281" s="102">
        <v>7</v>
      </c>
      <c r="B281" s="51" t="s">
        <v>3697</v>
      </c>
      <c r="C281" s="780" t="s">
        <v>0</v>
      </c>
      <c r="D281" s="15" t="s">
        <v>3221</v>
      </c>
      <c r="E281" s="16">
        <v>4</v>
      </c>
      <c r="F281" s="16"/>
      <c r="G281" s="112" t="s">
        <v>795</v>
      </c>
      <c r="H281" s="15" t="s">
        <v>3221</v>
      </c>
      <c r="I281" s="17">
        <v>4</v>
      </c>
      <c r="J281" s="18"/>
      <c r="K281" s="111" t="s">
        <v>795</v>
      </c>
      <c r="L281" s="18" t="s">
        <v>3221</v>
      </c>
      <c r="M281" s="18">
        <v>4</v>
      </c>
      <c r="N281" s="18"/>
      <c r="O281" s="111" t="s">
        <v>795</v>
      </c>
      <c r="P281" s="18" t="s">
        <v>3221</v>
      </c>
      <c r="Q281" s="18">
        <v>4</v>
      </c>
      <c r="R281" s="18"/>
      <c r="S281" s="111" t="s">
        <v>795</v>
      </c>
      <c r="T281" s="15" t="s">
        <v>3221</v>
      </c>
      <c r="U281" s="18">
        <v>4</v>
      </c>
      <c r="V281" s="18"/>
      <c r="W281" s="111" t="s">
        <v>795</v>
      </c>
      <c r="X281" s="15"/>
      <c r="Y281" s="18"/>
      <c r="Z281" s="18"/>
      <c r="AA281" s="111"/>
      <c r="AB281" s="15"/>
      <c r="AC281" s="18"/>
      <c r="AD281" s="18"/>
      <c r="AE281" s="290"/>
      <c r="AF281" s="28" t="str">
        <f t="shared" si="4"/>
        <v>s</v>
      </c>
    </row>
    <row r="282" spans="1:32" s="11" customFormat="1" ht="12.75" customHeight="1" x14ac:dyDescent="0.3">
      <c r="A282" s="104"/>
      <c r="B282" s="52" t="s">
        <v>409</v>
      </c>
      <c r="C282" s="781"/>
      <c r="D282" s="20"/>
      <c r="E282" s="21"/>
      <c r="F282" s="21"/>
      <c r="G282" s="110"/>
      <c r="H282" s="20"/>
      <c r="I282" s="22"/>
      <c r="J282" s="22"/>
      <c r="K282" s="109"/>
      <c r="L282" s="20"/>
      <c r="M282" s="22"/>
      <c r="N282" s="22"/>
      <c r="O282" s="109"/>
      <c r="P282" s="20"/>
      <c r="Q282" s="24"/>
      <c r="R282" s="22"/>
      <c r="S282" s="109"/>
      <c r="T282" s="20"/>
      <c r="U282" s="22"/>
      <c r="V282" s="22"/>
      <c r="W282" s="109"/>
      <c r="X282" s="20"/>
      <c r="Y282" s="24"/>
      <c r="Z282" s="24"/>
      <c r="AA282" s="109"/>
      <c r="AB282" s="20"/>
      <c r="AC282" s="22"/>
      <c r="AD282" s="22"/>
      <c r="AE282" s="291"/>
      <c r="AF282" s="28" t="str">
        <f t="shared" si="4"/>
        <v>s</v>
      </c>
    </row>
    <row r="283" spans="1:32" s="11" customFormat="1" ht="12.75" customHeight="1" x14ac:dyDescent="0.3">
      <c r="A283" s="104"/>
      <c r="B283" s="52"/>
      <c r="C283" s="784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25"/>
      <c r="Q283" s="28"/>
      <c r="R283" s="28"/>
      <c r="S283" s="107"/>
      <c r="T283" s="25"/>
      <c r="U283" s="28"/>
      <c r="V283" s="28"/>
      <c r="W283" s="107"/>
      <c r="X283" s="25"/>
      <c r="Y283" s="28"/>
      <c r="Z283" s="28"/>
      <c r="AA283" s="107"/>
      <c r="AB283" s="25"/>
      <c r="AC283" s="27"/>
      <c r="AD283" s="28"/>
      <c r="AE283" s="292"/>
      <c r="AF283" s="28" t="str">
        <f t="shared" si="4"/>
        <v>c</v>
      </c>
    </row>
    <row r="284" spans="1:32" s="11" customFormat="1" ht="12.75" customHeight="1" x14ac:dyDescent="0.3">
      <c r="A284" s="104"/>
      <c r="B284" s="52"/>
      <c r="C284" s="784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25"/>
      <c r="Q284" s="28"/>
      <c r="R284" s="28"/>
      <c r="S284" s="107"/>
      <c r="T284" s="25"/>
      <c r="U284" s="28"/>
      <c r="V284" s="28"/>
      <c r="W284" s="107"/>
      <c r="X284" s="25"/>
      <c r="Y284" s="33"/>
      <c r="Z284" s="33"/>
      <c r="AA284" s="113"/>
      <c r="AB284" s="25"/>
      <c r="AC284" s="33"/>
      <c r="AD284" s="33"/>
      <c r="AE284" s="294"/>
      <c r="AF284" s="28" t="str">
        <f t="shared" si="4"/>
        <v>c</v>
      </c>
    </row>
    <row r="285" spans="1:32" s="11" customFormat="1" ht="12.75" customHeight="1" x14ac:dyDescent="0.3">
      <c r="A285" s="102">
        <v>7</v>
      </c>
      <c r="B285" s="51" t="s">
        <v>3698</v>
      </c>
      <c r="C285" s="780" t="s">
        <v>0</v>
      </c>
      <c r="D285" s="15"/>
      <c r="E285" s="16"/>
      <c r="F285" s="16"/>
      <c r="G285" s="112"/>
      <c r="H285" s="15"/>
      <c r="I285" s="17"/>
      <c r="J285" s="18"/>
      <c r="K285" s="111"/>
      <c r="L285" s="15"/>
      <c r="M285" s="18"/>
      <c r="N285" s="18"/>
      <c r="O285" s="111"/>
      <c r="P285" s="15"/>
      <c r="Q285" s="18"/>
      <c r="R285" s="18"/>
      <c r="S285" s="111"/>
      <c r="T285" s="18"/>
      <c r="U285" s="18"/>
      <c r="V285" s="18"/>
      <c r="W285" s="111"/>
      <c r="X285" s="15"/>
      <c r="Y285" s="18"/>
      <c r="Z285" s="18"/>
      <c r="AA285" s="111"/>
      <c r="AB285" s="15"/>
      <c r="AC285" s="18"/>
      <c r="AD285" s="18"/>
      <c r="AE285" s="290"/>
      <c r="AF285" s="28" t="str">
        <f t="shared" si="4"/>
        <v>s</v>
      </c>
    </row>
    <row r="286" spans="1:32" s="11" customFormat="1" ht="12.75" customHeight="1" x14ac:dyDescent="0.3">
      <c r="A286" s="104"/>
      <c r="B286" s="52" t="s">
        <v>409</v>
      </c>
      <c r="C286" s="781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2"/>
      <c r="R286" s="22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1"/>
      <c r="AF286" s="28" t="str">
        <f t="shared" si="4"/>
        <v>s</v>
      </c>
    </row>
    <row r="287" spans="1:32" s="11" customFormat="1" ht="12.75" customHeight="1" x14ac:dyDescent="0.3">
      <c r="A287" s="104"/>
      <c r="B287" s="52"/>
      <c r="C287" s="784" t="s">
        <v>1</v>
      </c>
      <c r="D287" s="25" t="s">
        <v>3221</v>
      </c>
      <c r="E287" s="26">
        <v>4</v>
      </c>
      <c r="F287" s="26"/>
      <c r="G287" s="108" t="s">
        <v>795</v>
      </c>
      <c r="H287" s="25" t="s">
        <v>3221</v>
      </c>
      <c r="I287" s="27">
        <v>4</v>
      </c>
      <c r="J287" s="28"/>
      <c r="K287" s="107" t="s">
        <v>795</v>
      </c>
      <c r="L287" s="28" t="s">
        <v>3221</v>
      </c>
      <c r="M287" s="28">
        <v>4</v>
      </c>
      <c r="N287" s="28"/>
      <c r="O287" s="107" t="s">
        <v>795</v>
      </c>
      <c r="P287" s="25" t="s">
        <v>3221</v>
      </c>
      <c r="Q287" s="27">
        <v>4</v>
      </c>
      <c r="R287" s="28"/>
      <c r="S287" s="107" t="s">
        <v>795</v>
      </c>
      <c r="T287" s="25" t="s">
        <v>3221</v>
      </c>
      <c r="U287" s="28">
        <v>4</v>
      </c>
      <c r="V287" s="28"/>
      <c r="W287" s="107" t="s">
        <v>795</v>
      </c>
      <c r="X287" s="25"/>
      <c r="Y287" s="28"/>
      <c r="Z287" s="28"/>
      <c r="AA287" s="107"/>
      <c r="AB287" s="25"/>
      <c r="AC287" s="27"/>
      <c r="AD287" s="28"/>
      <c r="AE287" s="292"/>
      <c r="AF287" s="28" t="str">
        <f t="shared" si="4"/>
        <v>c</v>
      </c>
    </row>
    <row r="288" spans="1:32" s="11" customFormat="1" ht="12.75" customHeight="1" x14ac:dyDescent="0.3">
      <c r="A288" s="103"/>
      <c r="B288" s="52"/>
      <c r="C288" s="785"/>
      <c r="D288" s="25"/>
      <c r="E288" s="26"/>
      <c r="F288" s="26"/>
      <c r="G288" s="108"/>
      <c r="H288" s="25"/>
      <c r="I288" s="28"/>
      <c r="J288" s="28"/>
      <c r="K288" s="107"/>
      <c r="L288" s="25"/>
      <c r="M288" s="28"/>
      <c r="N288" s="28"/>
      <c r="O288" s="107"/>
      <c r="P288" s="25"/>
      <c r="Q288" s="27"/>
      <c r="R288" s="27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33"/>
      <c r="AD288" s="33"/>
      <c r="AE288" s="294"/>
      <c r="AF288" s="28" t="str">
        <f t="shared" si="4"/>
        <v>c</v>
      </c>
    </row>
    <row r="289" spans="1:32" s="11" customFormat="1" ht="12.75" customHeight="1" x14ac:dyDescent="0.3">
      <c r="A289" s="102">
        <v>8</v>
      </c>
      <c r="B289" s="51" t="s">
        <v>3699</v>
      </c>
      <c r="C289" s="780" t="s">
        <v>0</v>
      </c>
      <c r="D289" s="15" t="s">
        <v>3221</v>
      </c>
      <c r="E289" s="16">
        <v>4</v>
      </c>
      <c r="F289" s="16"/>
      <c r="G289" s="112" t="s">
        <v>792</v>
      </c>
      <c r="H289" s="15"/>
      <c r="I289" s="17"/>
      <c r="J289" s="18"/>
      <c r="K289" s="111"/>
      <c r="L289" s="15" t="s">
        <v>3221</v>
      </c>
      <c r="M289" s="18">
        <v>4</v>
      </c>
      <c r="N289" s="18"/>
      <c r="O289" s="111" t="s">
        <v>792</v>
      </c>
      <c r="P289" s="34"/>
      <c r="Q289" s="35"/>
      <c r="R289" s="36"/>
      <c r="S289" s="111"/>
      <c r="T289" s="15" t="s">
        <v>3221</v>
      </c>
      <c r="U289" s="18">
        <v>4</v>
      </c>
      <c r="V289" s="18"/>
      <c r="W289" s="111" t="s">
        <v>792</v>
      </c>
      <c r="X289" s="18"/>
      <c r="Y289" s="18"/>
      <c r="Z289" s="18"/>
      <c r="AA289" s="111"/>
      <c r="AB289" s="15"/>
      <c r="AC289" s="17"/>
      <c r="AD289" s="18"/>
      <c r="AE289" s="290"/>
      <c r="AF289" s="28" t="str">
        <f t="shared" si="4"/>
        <v>s</v>
      </c>
    </row>
    <row r="290" spans="1:32" s="11" customFormat="1" ht="12.75" customHeight="1" x14ac:dyDescent="0.3">
      <c r="A290" s="104"/>
      <c r="B290" s="52" t="s">
        <v>409</v>
      </c>
      <c r="C290" s="781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1"/>
      <c r="AF290" s="28" t="str">
        <f t="shared" si="4"/>
        <v>s</v>
      </c>
    </row>
    <row r="291" spans="1:32" s="11" customFormat="1" ht="12.75" customHeight="1" x14ac:dyDescent="0.3">
      <c r="A291" s="104"/>
      <c r="B291" s="52"/>
      <c r="C291" s="784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2"/>
      <c r="AF291" s="28" t="str">
        <f t="shared" si="4"/>
        <v>c</v>
      </c>
    </row>
    <row r="292" spans="1:32" s="11" customFormat="1" ht="12.75" customHeight="1" x14ac:dyDescent="0.3">
      <c r="A292" s="104"/>
      <c r="B292" s="54"/>
      <c r="C292" s="784"/>
      <c r="D292" s="40"/>
      <c r="E292" s="41"/>
      <c r="F292" s="42"/>
      <c r="G292" s="105"/>
      <c r="H292" s="40"/>
      <c r="I292" s="42"/>
      <c r="J292" s="42"/>
      <c r="K292" s="105"/>
      <c r="L292" s="40"/>
      <c r="M292" s="42"/>
      <c r="N292" s="42"/>
      <c r="O292" s="105"/>
      <c r="P292" s="40"/>
      <c r="Q292" s="41"/>
      <c r="R292" s="42"/>
      <c r="S292" s="105"/>
      <c r="T292" s="40"/>
      <c r="U292" s="42"/>
      <c r="V292" s="42"/>
      <c r="W292" s="105"/>
      <c r="X292" s="40"/>
      <c r="Y292" s="43"/>
      <c r="Z292" s="43"/>
      <c r="AA292" s="106"/>
      <c r="AB292" s="40"/>
      <c r="AC292" s="41"/>
      <c r="AD292" s="42"/>
      <c r="AE292" s="293"/>
      <c r="AF292" s="28" t="str">
        <f t="shared" si="4"/>
        <v>c</v>
      </c>
    </row>
    <row r="293" spans="1:32" s="11" customFormat="1" ht="12.75" customHeight="1" x14ac:dyDescent="0.3">
      <c r="A293" s="102">
        <v>8</v>
      </c>
      <c r="B293" s="51" t="s">
        <v>3700</v>
      </c>
      <c r="C293" s="780" t="s">
        <v>0</v>
      </c>
      <c r="D293" s="15"/>
      <c r="E293" s="16"/>
      <c r="F293" s="16"/>
      <c r="G293" s="112"/>
      <c r="H293" s="15" t="s">
        <v>3221</v>
      </c>
      <c r="I293" s="17">
        <v>4</v>
      </c>
      <c r="J293" s="18"/>
      <c r="K293" s="111" t="s">
        <v>792</v>
      </c>
      <c r="L293" s="15"/>
      <c r="M293" s="18"/>
      <c r="N293" s="18"/>
      <c r="O293" s="111"/>
      <c r="P293" s="34" t="s">
        <v>3221</v>
      </c>
      <c r="Q293" s="35">
        <v>4</v>
      </c>
      <c r="R293" s="36"/>
      <c r="S293" s="111" t="s">
        <v>792</v>
      </c>
      <c r="T293" s="15"/>
      <c r="U293" s="18"/>
      <c r="V293" s="18"/>
      <c r="W293" s="111"/>
      <c r="X293" s="18" t="s">
        <v>3221</v>
      </c>
      <c r="Y293" s="18">
        <v>4</v>
      </c>
      <c r="Z293" s="18"/>
      <c r="AA293" s="111" t="s">
        <v>792</v>
      </c>
      <c r="AB293" s="15"/>
      <c r="AC293" s="17"/>
      <c r="AD293" s="18"/>
      <c r="AE293" s="290"/>
      <c r="AF293" s="28" t="str">
        <f t="shared" si="4"/>
        <v>s</v>
      </c>
    </row>
    <row r="294" spans="1:32" s="11" customFormat="1" ht="12.75" customHeight="1" x14ac:dyDescent="0.3">
      <c r="A294" s="104"/>
      <c r="B294" s="52" t="s">
        <v>409</v>
      </c>
      <c r="C294" s="781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37"/>
      <c r="Q294" s="38"/>
      <c r="R294" s="39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1"/>
      <c r="AF294" s="28" t="str">
        <f t="shared" si="4"/>
        <v>s</v>
      </c>
    </row>
    <row r="295" spans="1:32" s="11" customFormat="1" ht="12.75" customHeight="1" x14ac:dyDescent="0.3">
      <c r="A295" s="104"/>
      <c r="B295" s="52"/>
      <c r="C295" s="784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7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2"/>
      <c r="AF295" s="28" t="str">
        <f t="shared" si="4"/>
        <v>c</v>
      </c>
    </row>
    <row r="296" spans="1:32" s="11" customFormat="1" ht="12.75" customHeight="1" x14ac:dyDescent="0.3">
      <c r="A296" s="104"/>
      <c r="B296" s="52"/>
      <c r="C296" s="784"/>
      <c r="D296" s="40"/>
      <c r="E296" s="41"/>
      <c r="F296" s="42"/>
      <c r="G296" s="105"/>
      <c r="H296" s="40"/>
      <c r="I296" s="42"/>
      <c r="J296" s="42"/>
      <c r="K296" s="105"/>
      <c r="L296" s="40"/>
      <c r="M296" s="42"/>
      <c r="N296" s="42"/>
      <c r="O296" s="105"/>
      <c r="P296" s="40"/>
      <c r="Q296" s="41"/>
      <c r="R296" s="42"/>
      <c r="S296" s="105"/>
      <c r="T296" s="40"/>
      <c r="U296" s="42"/>
      <c r="V296" s="42"/>
      <c r="W296" s="105"/>
      <c r="X296" s="40"/>
      <c r="Y296" s="43"/>
      <c r="Z296" s="43"/>
      <c r="AA296" s="106"/>
      <c r="AB296" s="40"/>
      <c r="AC296" s="41"/>
      <c r="AD296" s="42"/>
      <c r="AE296" s="293"/>
      <c r="AF296" s="28" t="str">
        <f t="shared" si="4"/>
        <v>c</v>
      </c>
    </row>
    <row r="297" spans="1:32" s="11" customFormat="1" ht="12.75" customHeight="1" x14ac:dyDescent="0.3">
      <c r="A297" s="102">
        <v>9</v>
      </c>
      <c r="B297" s="51" t="s">
        <v>3701</v>
      </c>
      <c r="C297" s="780" t="s">
        <v>0</v>
      </c>
      <c r="D297" s="15"/>
      <c r="E297" s="16"/>
      <c r="F297" s="16"/>
      <c r="G297" s="112"/>
      <c r="H297" s="15"/>
      <c r="I297" s="17"/>
      <c r="J297" s="18"/>
      <c r="K297" s="111"/>
      <c r="L297" s="18"/>
      <c r="M297" s="18"/>
      <c r="N297" s="18"/>
      <c r="O297" s="111"/>
      <c r="P297" s="15"/>
      <c r="Q297" s="17"/>
      <c r="R297" s="18"/>
      <c r="S297" s="111"/>
      <c r="T297" s="15"/>
      <c r="U297" s="18"/>
      <c r="V297" s="18"/>
      <c r="W297" s="111"/>
      <c r="X297" s="15"/>
      <c r="Y297" s="18"/>
      <c r="Z297" s="18"/>
      <c r="AA297" s="111"/>
      <c r="AB297" s="15"/>
      <c r="AC297" s="17"/>
      <c r="AD297" s="18"/>
      <c r="AE297" s="290"/>
      <c r="AF297" s="28" t="str">
        <f t="shared" si="4"/>
        <v>s</v>
      </c>
    </row>
    <row r="298" spans="1:32" s="11" customFormat="1" ht="12.75" customHeight="1" x14ac:dyDescent="0.3">
      <c r="A298" s="104"/>
      <c r="B298" s="52" t="s">
        <v>409</v>
      </c>
      <c r="C298" s="781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4"/>
      <c r="R298" s="24"/>
      <c r="S298" s="109"/>
      <c r="T298" s="20"/>
      <c r="U298" s="24"/>
      <c r="V298" s="22"/>
      <c r="W298" s="109"/>
      <c r="X298" s="20"/>
      <c r="Y298" s="24"/>
      <c r="Z298" s="24"/>
      <c r="AA298" s="109"/>
      <c r="AB298" s="20"/>
      <c r="AC298" s="22"/>
      <c r="AD298" s="22"/>
      <c r="AE298" s="291"/>
      <c r="AF298" s="28" t="str">
        <f t="shared" si="4"/>
        <v>s</v>
      </c>
    </row>
    <row r="299" spans="1:32" s="11" customFormat="1" ht="12.75" customHeight="1" x14ac:dyDescent="0.3">
      <c r="A299" s="104"/>
      <c r="B299" s="52"/>
      <c r="C299" s="784" t="s">
        <v>1</v>
      </c>
      <c r="D299" s="25" t="s">
        <v>3241</v>
      </c>
      <c r="E299" s="26">
        <v>4</v>
      </c>
      <c r="F299" s="26"/>
      <c r="G299" s="108" t="s">
        <v>789</v>
      </c>
      <c r="H299" s="25"/>
      <c r="I299" s="27"/>
      <c r="J299" s="28"/>
      <c r="K299" s="107"/>
      <c r="L299" s="25" t="s">
        <v>3241</v>
      </c>
      <c r="M299" s="28">
        <v>4</v>
      </c>
      <c r="N299" s="28"/>
      <c r="O299" s="107" t="s">
        <v>789</v>
      </c>
      <c r="P299" s="30"/>
      <c r="Q299" s="31"/>
      <c r="R299" s="28"/>
      <c r="S299" s="107"/>
      <c r="T299" s="25" t="s">
        <v>3241</v>
      </c>
      <c r="U299" s="28">
        <v>4</v>
      </c>
      <c r="V299" s="28"/>
      <c r="W299" s="107" t="s">
        <v>789</v>
      </c>
      <c r="X299" s="25"/>
      <c r="Y299" s="28"/>
      <c r="Z299" s="28"/>
      <c r="AA299" s="107"/>
      <c r="AB299" s="25"/>
      <c r="AC299" s="27"/>
      <c r="AD299" s="28"/>
      <c r="AE299" s="292"/>
      <c r="AF299" s="28" t="str">
        <f t="shared" si="4"/>
        <v>c</v>
      </c>
    </row>
    <row r="300" spans="1:32" s="11" customFormat="1" ht="12.75" customHeight="1" x14ac:dyDescent="0.3">
      <c r="A300" s="104"/>
      <c r="B300" s="54"/>
      <c r="C300" s="784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30"/>
      <c r="Q300" s="31"/>
      <c r="R300" s="32"/>
      <c r="S300" s="107"/>
      <c r="T300" s="25"/>
      <c r="U300" s="27"/>
      <c r="V300" s="27"/>
      <c r="W300" s="107"/>
      <c r="X300" s="25"/>
      <c r="Y300" s="33"/>
      <c r="Z300" s="33"/>
      <c r="AA300" s="113"/>
      <c r="AB300" s="25"/>
      <c r="AC300" s="27"/>
      <c r="AD300" s="28"/>
      <c r="AE300" s="292"/>
      <c r="AF300" s="28" t="str">
        <f t="shared" si="4"/>
        <v>c</v>
      </c>
    </row>
    <row r="301" spans="1:32" s="11" customFormat="1" ht="12.75" customHeight="1" x14ac:dyDescent="0.3">
      <c r="A301" s="102">
        <v>9</v>
      </c>
      <c r="B301" s="51" t="s">
        <v>3702</v>
      </c>
      <c r="C301" s="780" t="s">
        <v>0</v>
      </c>
      <c r="D301" s="15"/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0"/>
      <c r="AF301" s="28" t="str">
        <f t="shared" si="4"/>
        <v>s</v>
      </c>
    </row>
    <row r="302" spans="1:32" s="11" customFormat="1" ht="12.75" customHeight="1" x14ac:dyDescent="0.3">
      <c r="A302" s="104"/>
      <c r="B302" s="52" t="s">
        <v>409</v>
      </c>
      <c r="C302" s="781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1"/>
      <c r="AF302" s="28" t="str">
        <f t="shared" si="4"/>
        <v>s</v>
      </c>
    </row>
    <row r="303" spans="1:32" s="11" customFormat="1" ht="12.75" customHeight="1" x14ac:dyDescent="0.3">
      <c r="A303" s="104"/>
      <c r="B303" s="52"/>
      <c r="C303" s="784" t="s">
        <v>1</v>
      </c>
      <c r="D303" s="25"/>
      <c r="E303" s="26"/>
      <c r="F303" s="26"/>
      <c r="G303" s="108"/>
      <c r="H303" s="25" t="s">
        <v>3241</v>
      </c>
      <c r="I303" s="27">
        <v>4</v>
      </c>
      <c r="J303" s="28"/>
      <c r="K303" s="107" t="s">
        <v>789</v>
      </c>
      <c r="L303" s="25"/>
      <c r="M303" s="28"/>
      <c r="N303" s="28"/>
      <c r="O303" s="107"/>
      <c r="P303" s="25" t="s">
        <v>3241</v>
      </c>
      <c r="Q303" s="27">
        <v>4</v>
      </c>
      <c r="R303" s="28"/>
      <c r="S303" s="107" t="s">
        <v>789</v>
      </c>
      <c r="T303" s="25"/>
      <c r="U303" s="28"/>
      <c r="V303" s="28"/>
      <c r="W303" s="107"/>
      <c r="X303" s="25" t="s">
        <v>3241</v>
      </c>
      <c r="Y303" s="28">
        <v>4</v>
      </c>
      <c r="Z303" s="28"/>
      <c r="AA303" s="107" t="s">
        <v>789</v>
      </c>
      <c r="AB303" s="25"/>
      <c r="AC303" s="27"/>
      <c r="AD303" s="28"/>
      <c r="AE303" s="292"/>
      <c r="AF303" s="28" t="str">
        <f t="shared" si="4"/>
        <v>c</v>
      </c>
    </row>
    <row r="304" spans="1:32" s="11" customFormat="1" ht="12.75" customHeight="1" x14ac:dyDescent="0.3">
      <c r="A304" s="104"/>
      <c r="B304" s="52"/>
      <c r="C304" s="784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3"/>
      <c r="AF304" s="28" t="str">
        <f t="shared" si="4"/>
        <v>c</v>
      </c>
    </row>
    <row r="305" spans="1:32" s="11" customFormat="1" ht="12.75" customHeight="1" x14ac:dyDescent="0.3">
      <c r="A305" s="102">
        <v>10</v>
      </c>
      <c r="B305" s="51" t="s">
        <v>3212</v>
      </c>
      <c r="C305" s="780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/>
      <c r="Y305" s="18"/>
      <c r="Z305" s="18"/>
      <c r="AA305" s="111"/>
      <c r="AB305" s="15"/>
      <c r="AC305" s="17"/>
      <c r="AD305" s="18"/>
      <c r="AE305" s="290"/>
      <c r="AF305" s="28" t="str">
        <f t="shared" si="4"/>
        <v>s</v>
      </c>
    </row>
    <row r="306" spans="1:32" s="11" customFormat="1" ht="12.75" customHeight="1" x14ac:dyDescent="0.3">
      <c r="A306" s="104"/>
      <c r="B306" s="52" t="s">
        <v>409</v>
      </c>
      <c r="C306" s="781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1"/>
      <c r="AF306" s="28" t="str">
        <f t="shared" si="4"/>
        <v>s</v>
      </c>
    </row>
    <row r="307" spans="1:32" s="11" customFormat="1" ht="12.75" customHeight="1" x14ac:dyDescent="0.3">
      <c r="A307" s="104"/>
      <c r="B307" s="52"/>
      <c r="C307" s="784" t="s">
        <v>1</v>
      </c>
      <c r="D307" s="25" t="s">
        <v>3528</v>
      </c>
      <c r="E307" s="26">
        <v>4</v>
      </c>
      <c r="F307" s="26"/>
      <c r="G307" s="108" t="s">
        <v>801</v>
      </c>
      <c r="H307" s="25" t="s">
        <v>3528</v>
      </c>
      <c r="I307" s="27">
        <v>4</v>
      </c>
      <c r="J307" s="28"/>
      <c r="K307" s="107" t="s">
        <v>801</v>
      </c>
      <c r="L307" s="25" t="s">
        <v>3528</v>
      </c>
      <c r="M307" s="28">
        <v>4</v>
      </c>
      <c r="N307" s="28"/>
      <c r="O307" s="107" t="s">
        <v>801</v>
      </c>
      <c r="P307" s="25" t="s">
        <v>3528</v>
      </c>
      <c r="Q307" s="27">
        <v>4</v>
      </c>
      <c r="R307" s="28"/>
      <c r="S307" s="107" t="s">
        <v>801</v>
      </c>
      <c r="T307" s="25" t="s">
        <v>3528</v>
      </c>
      <c r="U307" s="28">
        <v>4</v>
      </c>
      <c r="V307" s="28"/>
      <c r="W307" s="107" t="s">
        <v>801</v>
      </c>
      <c r="X307" s="25"/>
      <c r="Y307" s="28"/>
      <c r="Z307" s="28"/>
      <c r="AA307" s="107"/>
      <c r="AB307" s="25"/>
      <c r="AC307" s="27"/>
      <c r="AD307" s="28"/>
      <c r="AE307" s="292"/>
      <c r="AF307" s="28" t="str">
        <f t="shared" si="4"/>
        <v>c</v>
      </c>
    </row>
    <row r="308" spans="1:32" s="11" customFormat="1" ht="12.75" customHeight="1" x14ac:dyDescent="0.3">
      <c r="A308" s="104"/>
      <c r="B308" s="52"/>
      <c r="C308" s="784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/>
      <c r="Y308" s="43"/>
      <c r="Z308" s="43"/>
      <c r="AA308" s="106"/>
      <c r="AB308" s="40"/>
      <c r="AC308" s="41"/>
      <c r="AD308" s="42"/>
      <c r="AE308" s="293"/>
      <c r="AF308" s="28" t="str">
        <f t="shared" si="4"/>
        <v>c</v>
      </c>
    </row>
    <row r="309" spans="1:32" s="11" customFormat="1" ht="12.75" customHeight="1" x14ac:dyDescent="0.3">
      <c r="A309" s="102">
        <v>11</v>
      </c>
      <c r="B309" s="51" t="s">
        <v>3199</v>
      </c>
      <c r="C309" s="780" t="s">
        <v>0</v>
      </c>
      <c r="D309" s="15" t="s">
        <v>3214</v>
      </c>
      <c r="E309" s="16">
        <v>4</v>
      </c>
      <c r="F309" s="16"/>
      <c r="G309" s="112" t="s">
        <v>1247</v>
      </c>
      <c r="H309" s="15"/>
      <c r="I309" s="17"/>
      <c r="J309" s="18"/>
      <c r="K309" s="111"/>
      <c r="L309" s="18" t="s">
        <v>3214</v>
      </c>
      <c r="M309" s="18">
        <v>4</v>
      </c>
      <c r="N309" s="18"/>
      <c r="O309" s="111" t="s">
        <v>1247</v>
      </c>
      <c r="P309" s="15"/>
      <c r="Q309" s="17"/>
      <c r="R309" s="18"/>
      <c r="S309" s="111"/>
      <c r="T309" s="15" t="s">
        <v>3214</v>
      </c>
      <c r="U309" s="18">
        <v>4</v>
      </c>
      <c r="V309" s="18"/>
      <c r="W309" s="111" t="s">
        <v>1247</v>
      </c>
      <c r="X309" s="15"/>
      <c r="Y309" s="18"/>
      <c r="Z309" s="18"/>
      <c r="AA309" s="111"/>
      <c r="AB309" s="15"/>
      <c r="AC309" s="17"/>
      <c r="AD309" s="18"/>
      <c r="AE309" s="290"/>
      <c r="AF309" s="28" t="str">
        <f t="shared" si="4"/>
        <v>s</v>
      </c>
    </row>
    <row r="310" spans="1:32" s="11" customFormat="1" ht="12.75" customHeight="1" x14ac:dyDescent="0.3">
      <c r="A310" s="104"/>
      <c r="B310" s="52" t="s">
        <v>409</v>
      </c>
      <c r="C310" s="781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1"/>
      <c r="AF310" s="28" t="str">
        <f t="shared" si="4"/>
        <v>s</v>
      </c>
    </row>
    <row r="311" spans="1:32" s="11" customFormat="1" ht="12.75" customHeight="1" x14ac:dyDescent="0.3">
      <c r="A311" s="104"/>
      <c r="B311" s="52"/>
      <c r="C311" s="784" t="s">
        <v>1</v>
      </c>
      <c r="D311" s="25"/>
      <c r="E311" s="26"/>
      <c r="F311" s="26"/>
      <c r="G311" s="108"/>
      <c r="H311" s="25"/>
      <c r="I311" s="27"/>
      <c r="J311" s="28"/>
      <c r="K311" s="107"/>
      <c r="L311" s="25"/>
      <c r="M311" s="28"/>
      <c r="N311" s="28"/>
      <c r="O311" s="107"/>
      <c r="P311" s="30"/>
      <c r="Q311" s="31"/>
      <c r="R311" s="28"/>
      <c r="S311" s="107"/>
      <c r="T311" s="25"/>
      <c r="U311" s="28"/>
      <c r="V311" s="28"/>
      <c r="W311" s="107"/>
      <c r="X311" s="25"/>
      <c r="Y311" s="28"/>
      <c r="Z311" s="28"/>
      <c r="AA311" s="107"/>
      <c r="AB311" s="25"/>
      <c r="AC311" s="27"/>
      <c r="AD311" s="28"/>
      <c r="AE311" s="292"/>
      <c r="AF311" s="28" t="str">
        <f t="shared" si="4"/>
        <v>c</v>
      </c>
    </row>
    <row r="312" spans="1:32" s="11" customFormat="1" ht="12.75" customHeight="1" x14ac:dyDescent="0.3">
      <c r="A312" s="104"/>
      <c r="B312" s="52"/>
      <c r="C312" s="784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/>
      <c r="Y312" s="33"/>
      <c r="Z312" s="33"/>
      <c r="AA312" s="113"/>
      <c r="AB312" s="25"/>
      <c r="AC312" s="27"/>
      <c r="AD312" s="28"/>
      <c r="AE312" s="292"/>
      <c r="AF312" s="28" t="str">
        <f t="shared" si="4"/>
        <v>c</v>
      </c>
    </row>
    <row r="313" spans="1:32" s="11" customFormat="1" ht="12.75" customHeight="1" x14ac:dyDescent="0.3">
      <c r="A313" s="102">
        <v>12</v>
      </c>
      <c r="B313" s="51" t="s">
        <v>3703</v>
      </c>
      <c r="C313" s="780" t="s">
        <v>0</v>
      </c>
      <c r="D313" s="15" t="s">
        <v>3632</v>
      </c>
      <c r="E313" s="16">
        <v>4</v>
      </c>
      <c r="F313" s="16"/>
      <c r="G313" s="112" t="s">
        <v>806</v>
      </c>
      <c r="H313" s="15" t="s">
        <v>3632</v>
      </c>
      <c r="I313" s="17">
        <v>4</v>
      </c>
      <c r="J313" s="18"/>
      <c r="K313" s="111" t="s">
        <v>806</v>
      </c>
      <c r="L313" s="18" t="s">
        <v>3632</v>
      </c>
      <c r="M313" s="18">
        <v>4</v>
      </c>
      <c r="N313" s="18"/>
      <c r="O313" s="111" t="s">
        <v>806</v>
      </c>
      <c r="P313" s="15" t="s">
        <v>3224</v>
      </c>
      <c r="Q313" s="17">
        <v>4</v>
      </c>
      <c r="R313" s="18"/>
      <c r="S313" s="111" t="s">
        <v>806</v>
      </c>
      <c r="T313" s="15" t="s">
        <v>3224</v>
      </c>
      <c r="U313" s="17">
        <v>4</v>
      </c>
      <c r="V313" s="18"/>
      <c r="W313" s="111" t="s">
        <v>806</v>
      </c>
      <c r="X313" s="15"/>
      <c r="Y313" s="18"/>
      <c r="Z313" s="18"/>
      <c r="AA313" s="111"/>
      <c r="AB313" s="15"/>
      <c r="AC313" s="17"/>
      <c r="AD313" s="18"/>
      <c r="AE313" s="290"/>
      <c r="AF313" s="28" t="str">
        <f t="shared" si="4"/>
        <v>s</v>
      </c>
    </row>
    <row r="314" spans="1:32" s="11" customFormat="1" ht="12.75" customHeight="1" x14ac:dyDescent="0.3">
      <c r="A314" s="104"/>
      <c r="B314" s="52" t="s">
        <v>409</v>
      </c>
      <c r="C314" s="781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20"/>
      <c r="Q314" s="24"/>
      <c r="R314" s="24"/>
      <c r="S314" s="109"/>
      <c r="T314" s="20"/>
      <c r="U314" s="22"/>
      <c r="V314" s="22"/>
      <c r="W314" s="109"/>
      <c r="X314" s="20"/>
      <c r="Y314" s="24"/>
      <c r="Z314" s="24"/>
      <c r="AA314" s="109"/>
      <c r="AB314" s="20"/>
      <c r="AC314" s="22"/>
      <c r="AD314" s="22"/>
      <c r="AE314" s="291"/>
      <c r="AF314" s="28" t="str">
        <f t="shared" si="4"/>
        <v>s</v>
      </c>
    </row>
    <row r="315" spans="1:32" s="11" customFormat="1" ht="12.75" customHeight="1" x14ac:dyDescent="0.3">
      <c r="A315" s="104"/>
      <c r="B315" s="52"/>
      <c r="C315" s="784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30"/>
      <c r="Q315" s="31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2"/>
      <c r="AF315" s="28" t="str">
        <f t="shared" si="4"/>
        <v>c</v>
      </c>
    </row>
    <row r="316" spans="1:32" s="11" customFormat="1" ht="12.75" customHeight="1" x14ac:dyDescent="0.3">
      <c r="A316" s="104"/>
      <c r="B316" s="52"/>
      <c r="C316" s="784"/>
      <c r="D316" s="25"/>
      <c r="E316" s="26"/>
      <c r="F316" s="26"/>
      <c r="G316" s="108"/>
      <c r="H316" s="25"/>
      <c r="I316" s="28"/>
      <c r="J316" s="28"/>
      <c r="K316" s="107"/>
      <c r="L316" s="25"/>
      <c r="M316" s="28"/>
      <c r="N316" s="28"/>
      <c r="O316" s="107"/>
      <c r="P316" s="30"/>
      <c r="Q316" s="31"/>
      <c r="R316" s="32"/>
      <c r="S316" s="107"/>
      <c r="T316" s="25"/>
      <c r="U316" s="28"/>
      <c r="V316" s="28"/>
      <c r="W316" s="107"/>
      <c r="X316" s="25"/>
      <c r="Y316" s="33"/>
      <c r="Z316" s="33"/>
      <c r="AA316" s="113"/>
      <c r="AB316" s="25"/>
      <c r="AC316" s="27"/>
      <c r="AD316" s="28"/>
      <c r="AE316" s="292"/>
      <c r="AF316" s="28" t="str">
        <f t="shared" si="4"/>
        <v>c</v>
      </c>
    </row>
    <row r="317" spans="1:32" s="11" customFormat="1" ht="12.75" customHeight="1" x14ac:dyDescent="0.3">
      <c r="A317" s="102">
        <v>12</v>
      </c>
      <c r="B317" s="51" t="s">
        <v>3704</v>
      </c>
      <c r="C317" s="780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0"/>
      <c r="AF317" s="28" t="str">
        <f t="shared" si="4"/>
        <v>s</v>
      </c>
    </row>
    <row r="318" spans="1:32" s="11" customFormat="1" ht="12.75" customHeight="1" x14ac:dyDescent="0.3">
      <c r="A318" s="104"/>
      <c r="B318" s="52" t="s">
        <v>409</v>
      </c>
      <c r="C318" s="781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1"/>
      <c r="AF318" s="28" t="str">
        <f t="shared" si="4"/>
        <v>s</v>
      </c>
    </row>
    <row r="319" spans="1:32" s="11" customFormat="1" ht="12.75" customHeight="1" x14ac:dyDescent="0.3">
      <c r="A319" s="104"/>
      <c r="B319" s="52"/>
      <c r="C319" s="784" t="s">
        <v>1</v>
      </c>
      <c r="D319" s="25" t="s">
        <v>3632</v>
      </c>
      <c r="E319" s="26">
        <v>4</v>
      </c>
      <c r="F319" s="26"/>
      <c r="G319" s="108" t="s">
        <v>806</v>
      </c>
      <c r="H319" s="25" t="s">
        <v>3632</v>
      </c>
      <c r="I319" s="27">
        <v>4</v>
      </c>
      <c r="J319" s="28"/>
      <c r="K319" s="107" t="s">
        <v>806</v>
      </c>
      <c r="L319" s="25" t="s">
        <v>3632</v>
      </c>
      <c r="M319" s="28">
        <v>4</v>
      </c>
      <c r="N319" s="28"/>
      <c r="O319" s="107" t="s">
        <v>806</v>
      </c>
      <c r="P319" s="25" t="s">
        <v>3224</v>
      </c>
      <c r="Q319" s="27">
        <v>4</v>
      </c>
      <c r="R319" s="28"/>
      <c r="S319" s="107" t="s">
        <v>806</v>
      </c>
      <c r="T319" s="25" t="s">
        <v>3224</v>
      </c>
      <c r="U319" s="28">
        <v>4</v>
      </c>
      <c r="V319" s="28"/>
      <c r="W319" s="107" t="s">
        <v>806</v>
      </c>
      <c r="X319" s="25"/>
      <c r="Y319" s="28"/>
      <c r="Z319" s="28"/>
      <c r="AA319" s="107"/>
      <c r="AB319" s="25"/>
      <c r="AC319" s="27"/>
      <c r="AD319" s="28"/>
      <c r="AE319" s="292"/>
      <c r="AF319" s="28" t="str">
        <f t="shared" si="4"/>
        <v>c</v>
      </c>
    </row>
    <row r="320" spans="1:32" s="11" customFormat="1" ht="12.75" customHeight="1" x14ac:dyDescent="0.3">
      <c r="A320" s="104"/>
      <c r="B320" s="52"/>
      <c r="C320" s="785"/>
      <c r="D320" s="25"/>
      <c r="E320" s="26"/>
      <c r="F320" s="26"/>
      <c r="G320" s="108"/>
      <c r="H320" s="25"/>
      <c r="I320" s="28"/>
      <c r="J320" s="28"/>
      <c r="K320" s="107"/>
      <c r="L320" s="25"/>
      <c r="M320" s="28"/>
      <c r="N320" s="28"/>
      <c r="O320" s="107"/>
      <c r="P320" s="25"/>
      <c r="Q320" s="27"/>
      <c r="R320" s="28"/>
      <c r="S320" s="107"/>
      <c r="T320" s="25"/>
      <c r="U320" s="28"/>
      <c r="V320" s="28"/>
      <c r="W320" s="107"/>
      <c r="X320" s="25"/>
      <c r="Y320" s="33"/>
      <c r="Z320" s="33"/>
      <c r="AA320" s="113"/>
      <c r="AB320" s="25"/>
      <c r="AC320" s="27"/>
      <c r="AD320" s="28"/>
      <c r="AE320" s="292"/>
      <c r="AF320" s="28" t="str">
        <f t="shared" si="4"/>
        <v>c</v>
      </c>
    </row>
    <row r="321" spans="1:32" s="11" customFormat="1" ht="12.75" customHeight="1" x14ac:dyDescent="0.3">
      <c r="A321" s="102">
        <v>13</v>
      </c>
      <c r="B321" s="51" t="s">
        <v>3705</v>
      </c>
      <c r="C321" s="780" t="s">
        <v>0</v>
      </c>
      <c r="D321" s="15" t="s">
        <v>3224</v>
      </c>
      <c r="E321" s="16">
        <v>4</v>
      </c>
      <c r="F321" s="16"/>
      <c r="G321" s="112" t="s">
        <v>808</v>
      </c>
      <c r="H321" s="15" t="s">
        <v>3224</v>
      </c>
      <c r="I321" s="17">
        <v>4</v>
      </c>
      <c r="J321" s="18"/>
      <c r="K321" s="111" t="s">
        <v>808</v>
      </c>
      <c r="L321" s="15" t="s">
        <v>3224</v>
      </c>
      <c r="M321" s="18">
        <v>4</v>
      </c>
      <c r="N321" s="18"/>
      <c r="O321" s="111" t="s">
        <v>808</v>
      </c>
      <c r="P321" s="34" t="s">
        <v>3224</v>
      </c>
      <c r="Q321" s="35">
        <v>4</v>
      </c>
      <c r="R321" s="36"/>
      <c r="S321" s="111" t="s">
        <v>808</v>
      </c>
      <c r="T321" s="15" t="s">
        <v>3224</v>
      </c>
      <c r="U321" s="18">
        <v>4</v>
      </c>
      <c r="V321" s="18"/>
      <c r="W321" s="111" t="s">
        <v>808</v>
      </c>
      <c r="X321" s="18"/>
      <c r="Y321" s="18"/>
      <c r="Z321" s="18"/>
      <c r="AA321" s="111"/>
      <c r="AB321" s="15"/>
      <c r="AC321" s="17"/>
      <c r="AD321" s="18"/>
      <c r="AE321" s="290"/>
      <c r="AF321" s="28" t="str">
        <f t="shared" si="4"/>
        <v>s</v>
      </c>
    </row>
    <row r="322" spans="1:32" s="11" customFormat="1" ht="12.75" customHeight="1" x14ac:dyDescent="0.3">
      <c r="A322" s="104"/>
      <c r="B322" s="52" t="s">
        <v>409</v>
      </c>
      <c r="C322" s="781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37"/>
      <c r="Q322" s="38"/>
      <c r="R322" s="39"/>
      <c r="S322" s="109"/>
      <c r="T322" s="20"/>
      <c r="U322" s="22"/>
      <c r="V322" s="22"/>
      <c r="W322" s="109"/>
      <c r="X322" s="20"/>
      <c r="Y322" s="24"/>
      <c r="Z322" s="24"/>
      <c r="AA322" s="109"/>
      <c r="AB322" s="20"/>
      <c r="AC322" s="22"/>
      <c r="AD322" s="22"/>
      <c r="AE322" s="291"/>
      <c r="AF322" s="28" t="str">
        <f>IF(C322=0,C321,C322)</f>
        <v>s</v>
      </c>
    </row>
    <row r="323" spans="1:32" s="11" customFormat="1" ht="12.75" customHeight="1" x14ac:dyDescent="0.3">
      <c r="A323" s="104"/>
      <c r="B323" s="52"/>
      <c r="C323" s="784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25"/>
      <c r="Q323" s="27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2"/>
      <c r="AF323" s="28" t="str">
        <f>IF(C323=0,C322,C323)</f>
        <v>c</v>
      </c>
    </row>
    <row r="324" spans="1:32" s="11" customFormat="1" ht="12.75" customHeight="1" x14ac:dyDescent="0.3">
      <c r="A324" s="104"/>
      <c r="B324" s="52"/>
      <c r="C324" s="785"/>
      <c r="D324" s="40"/>
      <c r="E324" s="41"/>
      <c r="F324" s="42"/>
      <c r="G324" s="105"/>
      <c r="H324" s="40"/>
      <c r="I324" s="42"/>
      <c r="J324" s="42"/>
      <c r="K324" s="105"/>
      <c r="L324" s="40"/>
      <c r="M324" s="42"/>
      <c r="N324" s="42"/>
      <c r="O324" s="105"/>
      <c r="P324" s="40"/>
      <c r="Q324" s="41"/>
      <c r="R324" s="42"/>
      <c r="S324" s="105"/>
      <c r="T324" s="40"/>
      <c r="U324" s="42"/>
      <c r="V324" s="42"/>
      <c r="W324" s="105"/>
      <c r="X324" s="40"/>
      <c r="Y324" s="43"/>
      <c r="Z324" s="43"/>
      <c r="AA324" s="106"/>
      <c r="AB324" s="40"/>
      <c r="AC324" s="41"/>
      <c r="AD324" s="42"/>
      <c r="AE324" s="293"/>
      <c r="AF324" s="28" t="str">
        <f>IF(C324=0,C323,C324)</f>
        <v>c</v>
      </c>
    </row>
    <row r="325" spans="1:32" s="11" customFormat="1" ht="12.75" customHeight="1" x14ac:dyDescent="0.3">
      <c r="A325" s="102">
        <v>13</v>
      </c>
      <c r="B325" s="51" t="s">
        <v>3706</v>
      </c>
      <c r="C325" s="780" t="s">
        <v>0</v>
      </c>
      <c r="D325" s="15"/>
      <c r="E325" s="16"/>
      <c r="F325" s="16"/>
      <c r="G325" s="112"/>
      <c r="H325" s="15"/>
      <c r="I325" s="17"/>
      <c r="J325" s="18"/>
      <c r="K325" s="111"/>
      <c r="L325" s="15"/>
      <c r="M325" s="18"/>
      <c r="N325" s="18"/>
      <c r="O325" s="111"/>
      <c r="P325" s="34"/>
      <c r="Q325" s="35"/>
      <c r="R325" s="36"/>
      <c r="S325" s="111"/>
      <c r="T325" s="15"/>
      <c r="U325" s="18"/>
      <c r="V325" s="18"/>
      <c r="W325" s="111"/>
      <c r="X325" s="18"/>
      <c r="Y325" s="18"/>
      <c r="Z325" s="18"/>
      <c r="AA325" s="111"/>
      <c r="AB325" s="15"/>
      <c r="AC325" s="17"/>
      <c r="AD325" s="18"/>
      <c r="AE325" s="290"/>
      <c r="AF325" s="28" t="str">
        <f t="shared" ref="AF325:AF388" si="5">IF(C325=0,C324,C325)</f>
        <v>s</v>
      </c>
    </row>
    <row r="326" spans="1:32" s="11" customFormat="1" ht="12.75" customHeight="1" x14ac:dyDescent="0.3">
      <c r="A326" s="104"/>
      <c r="B326" s="52" t="s">
        <v>409</v>
      </c>
      <c r="C326" s="781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37"/>
      <c r="Q326" s="38"/>
      <c r="R326" s="39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1"/>
      <c r="AF326" s="28" t="str">
        <f t="shared" si="5"/>
        <v>s</v>
      </c>
    </row>
    <row r="327" spans="1:32" s="11" customFormat="1" ht="12.75" customHeight="1" x14ac:dyDescent="0.3">
      <c r="A327" s="104"/>
      <c r="B327" s="52"/>
      <c r="C327" s="784" t="s">
        <v>1</v>
      </c>
      <c r="D327" s="25" t="s">
        <v>3224</v>
      </c>
      <c r="E327" s="26">
        <v>4</v>
      </c>
      <c r="F327" s="26"/>
      <c r="G327" s="108" t="s">
        <v>808</v>
      </c>
      <c r="H327" s="25" t="s">
        <v>3224</v>
      </c>
      <c r="I327" s="27">
        <v>4</v>
      </c>
      <c r="J327" s="28"/>
      <c r="K327" s="107" t="s">
        <v>808</v>
      </c>
      <c r="L327" s="25" t="s">
        <v>3224</v>
      </c>
      <c r="M327" s="28">
        <v>4</v>
      </c>
      <c r="N327" s="28"/>
      <c r="O327" s="107" t="s">
        <v>808</v>
      </c>
      <c r="P327" s="25" t="s">
        <v>3224</v>
      </c>
      <c r="Q327" s="27">
        <v>4</v>
      </c>
      <c r="R327" s="28"/>
      <c r="S327" s="107" t="s">
        <v>808</v>
      </c>
      <c r="T327" s="25" t="s">
        <v>3224</v>
      </c>
      <c r="U327" s="28">
        <v>4</v>
      </c>
      <c r="V327" s="28"/>
      <c r="W327" s="107" t="s">
        <v>808</v>
      </c>
      <c r="X327" s="25"/>
      <c r="Y327" s="28"/>
      <c r="Z327" s="28"/>
      <c r="AA327" s="107"/>
      <c r="AB327" s="25"/>
      <c r="AC327" s="27"/>
      <c r="AD327" s="28"/>
      <c r="AE327" s="292"/>
      <c r="AF327" s="28" t="str">
        <f t="shared" si="5"/>
        <v>c</v>
      </c>
    </row>
    <row r="328" spans="1:32" s="11" customFormat="1" ht="12.75" customHeight="1" x14ac:dyDescent="0.3">
      <c r="A328" s="104"/>
      <c r="B328" s="52"/>
      <c r="C328" s="784"/>
      <c r="D328" s="40"/>
      <c r="E328" s="41"/>
      <c r="F328" s="42"/>
      <c r="G328" s="105"/>
      <c r="H328" s="40"/>
      <c r="I328" s="42"/>
      <c r="J328" s="42"/>
      <c r="K328" s="105"/>
      <c r="L328" s="40"/>
      <c r="M328" s="42"/>
      <c r="N328" s="42"/>
      <c r="O328" s="105"/>
      <c r="P328" s="40"/>
      <c r="Q328" s="41"/>
      <c r="R328" s="42"/>
      <c r="S328" s="105"/>
      <c r="T328" s="40"/>
      <c r="U328" s="42"/>
      <c r="V328" s="42"/>
      <c r="W328" s="105"/>
      <c r="X328" s="40"/>
      <c r="Y328" s="43"/>
      <c r="Z328" s="43"/>
      <c r="AA328" s="106"/>
      <c r="AB328" s="40"/>
      <c r="AC328" s="41"/>
      <c r="AD328" s="42"/>
      <c r="AE328" s="293"/>
      <c r="AF328" s="28" t="str">
        <f t="shared" si="5"/>
        <v>c</v>
      </c>
    </row>
    <row r="329" spans="1:32" s="11" customFormat="1" ht="12.75" customHeight="1" x14ac:dyDescent="0.3">
      <c r="A329" s="102">
        <v>14</v>
      </c>
      <c r="B329" s="51" t="s">
        <v>3707</v>
      </c>
      <c r="C329" s="780" t="s">
        <v>0</v>
      </c>
      <c r="D329" s="15" t="s">
        <v>3214</v>
      </c>
      <c r="E329" s="16">
        <v>4</v>
      </c>
      <c r="F329" s="16"/>
      <c r="G329" s="112" t="s">
        <v>811</v>
      </c>
      <c r="H329" s="15" t="s">
        <v>3214</v>
      </c>
      <c r="I329" s="17">
        <v>4</v>
      </c>
      <c r="J329" s="18"/>
      <c r="K329" s="111" t="s">
        <v>811</v>
      </c>
      <c r="L329" s="15" t="s">
        <v>3214</v>
      </c>
      <c r="M329" s="18">
        <v>4</v>
      </c>
      <c r="N329" s="18"/>
      <c r="O329" s="111" t="s">
        <v>811</v>
      </c>
      <c r="P329" s="34" t="s">
        <v>3214</v>
      </c>
      <c r="Q329" s="35">
        <v>4</v>
      </c>
      <c r="R329" s="36"/>
      <c r="S329" s="111" t="s">
        <v>811</v>
      </c>
      <c r="T329" s="15" t="s">
        <v>3214</v>
      </c>
      <c r="U329" s="18">
        <v>4</v>
      </c>
      <c r="V329" s="18"/>
      <c r="W329" s="111" t="s">
        <v>811</v>
      </c>
      <c r="X329" s="18"/>
      <c r="Y329" s="18"/>
      <c r="Z329" s="18"/>
      <c r="AA329" s="111"/>
      <c r="AB329" s="15"/>
      <c r="AC329" s="17"/>
      <c r="AD329" s="18"/>
      <c r="AE329" s="290"/>
      <c r="AF329" s="28" t="str">
        <f t="shared" si="5"/>
        <v>s</v>
      </c>
    </row>
    <row r="330" spans="1:32" s="11" customFormat="1" ht="12.75" customHeight="1" x14ac:dyDescent="0.3">
      <c r="A330" s="104"/>
      <c r="B330" s="52" t="s">
        <v>409</v>
      </c>
      <c r="C330" s="781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1"/>
      <c r="AF330" s="28" t="str">
        <f t="shared" si="5"/>
        <v>s</v>
      </c>
    </row>
    <row r="331" spans="1:32" s="11" customFormat="1" ht="12.75" customHeight="1" x14ac:dyDescent="0.3">
      <c r="A331" s="104"/>
      <c r="B331" s="52"/>
      <c r="C331" s="784" t="s">
        <v>1</v>
      </c>
      <c r="D331" s="25"/>
      <c r="E331" s="26"/>
      <c r="F331" s="26"/>
      <c r="G331" s="108"/>
      <c r="H331" s="25"/>
      <c r="I331" s="27"/>
      <c r="J331" s="28"/>
      <c r="K331" s="107"/>
      <c r="L331" s="25"/>
      <c r="M331" s="28"/>
      <c r="N331" s="28"/>
      <c r="O331" s="107"/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2"/>
      <c r="AF331" s="28" t="str">
        <f t="shared" si="5"/>
        <v>c</v>
      </c>
    </row>
    <row r="332" spans="1:32" s="11" customFormat="1" ht="12.75" customHeight="1" x14ac:dyDescent="0.3">
      <c r="A332" s="104"/>
      <c r="B332" s="54"/>
      <c r="C332" s="784"/>
      <c r="D332" s="40"/>
      <c r="E332" s="41"/>
      <c r="F332" s="42"/>
      <c r="G332" s="105"/>
      <c r="H332" s="40"/>
      <c r="I332" s="42"/>
      <c r="J332" s="42"/>
      <c r="K332" s="105"/>
      <c r="L332" s="40"/>
      <c r="M332" s="42"/>
      <c r="N332" s="42"/>
      <c r="O332" s="105"/>
      <c r="P332" s="40"/>
      <c r="Q332" s="41"/>
      <c r="R332" s="42"/>
      <c r="S332" s="105"/>
      <c r="T332" s="40"/>
      <c r="U332" s="42"/>
      <c r="V332" s="42"/>
      <c r="W332" s="105"/>
      <c r="X332" s="40"/>
      <c r="Y332" s="43"/>
      <c r="Z332" s="43"/>
      <c r="AA332" s="106"/>
      <c r="AB332" s="40"/>
      <c r="AC332" s="41"/>
      <c r="AD332" s="42"/>
      <c r="AE332" s="293"/>
      <c r="AF332" s="28" t="str">
        <f t="shared" si="5"/>
        <v>c</v>
      </c>
    </row>
    <row r="333" spans="1:32" s="11" customFormat="1" ht="12.75" customHeight="1" x14ac:dyDescent="0.3">
      <c r="A333" s="102">
        <v>14</v>
      </c>
      <c r="B333" s="51" t="s">
        <v>3708</v>
      </c>
      <c r="C333" s="780" t="s">
        <v>0</v>
      </c>
      <c r="D333" s="15"/>
      <c r="E333" s="16"/>
      <c r="F333" s="16"/>
      <c r="G333" s="112"/>
      <c r="H333" s="15"/>
      <c r="I333" s="17"/>
      <c r="J333" s="18"/>
      <c r="K333" s="111"/>
      <c r="L333" s="18"/>
      <c r="M333" s="18"/>
      <c r="N333" s="18"/>
      <c r="O333" s="111"/>
      <c r="P333" s="15"/>
      <c r="Q333" s="17"/>
      <c r="R333" s="18"/>
      <c r="S333" s="111"/>
      <c r="T333" s="15"/>
      <c r="U333" s="18"/>
      <c r="V333" s="18"/>
      <c r="W333" s="111"/>
      <c r="X333" s="15"/>
      <c r="Y333" s="18"/>
      <c r="Z333" s="18"/>
      <c r="AA333" s="111"/>
      <c r="AB333" s="15"/>
      <c r="AC333" s="17"/>
      <c r="AD333" s="18"/>
      <c r="AE333" s="290"/>
      <c r="AF333" s="28" t="str">
        <f t="shared" si="5"/>
        <v>s</v>
      </c>
    </row>
    <row r="334" spans="1:32" s="11" customFormat="1" ht="12.75" customHeight="1" x14ac:dyDescent="0.3">
      <c r="A334" s="104"/>
      <c r="B334" s="52" t="s">
        <v>409</v>
      </c>
      <c r="C334" s="781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20"/>
      <c r="Q334" s="24"/>
      <c r="R334" s="24"/>
      <c r="S334" s="109"/>
      <c r="T334" s="20"/>
      <c r="U334" s="24"/>
      <c r="V334" s="22"/>
      <c r="W334" s="109"/>
      <c r="X334" s="20"/>
      <c r="Y334" s="24"/>
      <c r="Z334" s="24"/>
      <c r="AA334" s="109"/>
      <c r="AB334" s="20"/>
      <c r="AC334" s="22"/>
      <c r="AD334" s="22"/>
      <c r="AE334" s="291"/>
      <c r="AF334" s="28" t="str">
        <f t="shared" si="5"/>
        <v>s</v>
      </c>
    </row>
    <row r="335" spans="1:32" s="11" customFormat="1" ht="12.75" customHeight="1" x14ac:dyDescent="0.3">
      <c r="A335" s="104"/>
      <c r="B335" s="52"/>
      <c r="C335" s="784" t="s">
        <v>1</v>
      </c>
      <c r="D335" s="25" t="s">
        <v>3214</v>
      </c>
      <c r="E335" s="26">
        <v>4</v>
      </c>
      <c r="F335" s="26"/>
      <c r="G335" s="108" t="s">
        <v>811</v>
      </c>
      <c r="H335" s="25" t="s">
        <v>3214</v>
      </c>
      <c r="I335" s="27">
        <v>4</v>
      </c>
      <c r="J335" s="28"/>
      <c r="K335" s="107" t="s">
        <v>811</v>
      </c>
      <c r="L335" s="25" t="s">
        <v>3214</v>
      </c>
      <c r="M335" s="28">
        <v>4</v>
      </c>
      <c r="N335" s="28"/>
      <c r="O335" s="107" t="s">
        <v>811</v>
      </c>
      <c r="P335" s="30" t="s">
        <v>3214</v>
      </c>
      <c r="Q335" s="31">
        <v>4</v>
      </c>
      <c r="R335" s="28"/>
      <c r="S335" s="107" t="s">
        <v>811</v>
      </c>
      <c r="T335" s="25" t="s">
        <v>3214</v>
      </c>
      <c r="U335" s="28">
        <v>4</v>
      </c>
      <c r="V335" s="28"/>
      <c r="W335" s="107" t="s">
        <v>811</v>
      </c>
      <c r="X335" s="25"/>
      <c r="Y335" s="28"/>
      <c r="Z335" s="28"/>
      <c r="AA335" s="107"/>
      <c r="AB335" s="25"/>
      <c r="AC335" s="27"/>
      <c r="AD335" s="28"/>
      <c r="AE335" s="292"/>
      <c r="AF335" s="28" t="str">
        <f t="shared" si="5"/>
        <v>c</v>
      </c>
    </row>
    <row r="336" spans="1:32" s="11" customFormat="1" ht="12.75" customHeight="1" x14ac:dyDescent="0.3">
      <c r="A336" s="104"/>
      <c r="B336" s="54"/>
      <c r="C336" s="784"/>
      <c r="D336" s="25"/>
      <c r="E336" s="26"/>
      <c r="F336" s="26"/>
      <c r="G336" s="108"/>
      <c r="H336" s="25"/>
      <c r="I336" s="28"/>
      <c r="J336" s="28"/>
      <c r="K336" s="107"/>
      <c r="L336" s="25"/>
      <c r="M336" s="28"/>
      <c r="N336" s="28"/>
      <c r="O336" s="107"/>
      <c r="P336" s="30"/>
      <c r="Q336" s="31"/>
      <c r="R336" s="32"/>
      <c r="S336" s="107"/>
      <c r="T336" s="25"/>
      <c r="U336" s="27"/>
      <c r="V336" s="27"/>
      <c r="W336" s="107"/>
      <c r="X336" s="25"/>
      <c r="Y336" s="33"/>
      <c r="Z336" s="33"/>
      <c r="AA336" s="113"/>
      <c r="AB336" s="25"/>
      <c r="AC336" s="27"/>
      <c r="AD336" s="28"/>
      <c r="AE336" s="292"/>
      <c r="AF336" s="28" t="str">
        <f t="shared" si="5"/>
        <v>c</v>
      </c>
    </row>
    <row r="337" spans="1:32" s="11" customFormat="1" ht="12.75" customHeight="1" x14ac:dyDescent="0.3">
      <c r="A337" s="102">
        <v>15</v>
      </c>
      <c r="B337" s="51" t="s">
        <v>3193</v>
      </c>
      <c r="C337" s="780" t="s">
        <v>0</v>
      </c>
      <c r="D337" s="15" t="s">
        <v>3528</v>
      </c>
      <c r="E337" s="16">
        <v>4</v>
      </c>
      <c r="F337" s="16"/>
      <c r="G337" s="112" t="s">
        <v>803</v>
      </c>
      <c r="H337" s="15" t="s">
        <v>3528</v>
      </c>
      <c r="I337" s="17">
        <v>4</v>
      </c>
      <c r="J337" s="18"/>
      <c r="K337" s="111" t="s">
        <v>803</v>
      </c>
      <c r="L337" s="15" t="s">
        <v>3528</v>
      </c>
      <c r="M337" s="18">
        <v>4</v>
      </c>
      <c r="N337" s="18"/>
      <c r="O337" s="111" t="s">
        <v>803</v>
      </c>
      <c r="P337" s="34" t="s">
        <v>3528</v>
      </c>
      <c r="Q337" s="35">
        <v>4</v>
      </c>
      <c r="R337" s="36"/>
      <c r="S337" s="111" t="s">
        <v>803</v>
      </c>
      <c r="T337" s="15" t="s">
        <v>3528</v>
      </c>
      <c r="U337" s="18">
        <v>4</v>
      </c>
      <c r="V337" s="18"/>
      <c r="W337" s="111" t="s">
        <v>803</v>
      </c>
      <c r="X337" s="18"/>
      <c r="Y337" s="18"/>
      <c r="Z337" s="18"/>
      <c r="AA337" s="111"/>
      <c r="AB337" s="15"/>
      <c r="AC337" s="17"/>
      <c r="AD337" s="18"/>
      <c r="AE337" s="290"/>
      <c r="AF337" s="28" t="str">
        <f t="shared" si="5"/>
        <v>s</v>
      </c>
    </row>
    <row r="338" spans="1:32" s="11" customFormat="1" ht="12.75" customHeight="1" x14ac:dyDescent="0.3">
      <c r="A338" s="104"/>
      <c r="B338" s="52" t="s">
        <v>409</v>
      </c>
      <c r="C338" s="781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1"/>
      <c r="AF338" s="28" t="str">
        <f t="shared" si="5"/>
        <v>s</v>
      </c>
    </row>
    <row r="339" spans="1:32" s="11" customFormat="1" ht="12.75" customHeight="1" x14ac:dyDescent="0.3">
      <c r="A339" s="104"/>
      <c r="B339" s="52"/>
      <c r="C339" s="784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2"/>
      <c r="AF339" s="28" t="str">
        <f t="shared" si="5"/>
        <v>c</v>
      </c>
    </row>
    <row r="340" spans="1:32" s="11" customFormat="1" ht="12.75" customHeight="1" x14ac:dyDescent="0.3">
      <c r="A340" s="104"/>
      <c r="B340" s="52"/>
      <c r="C340" s="784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3"/>
      <c r="AF340" s="28" t="str">
        <f t="shared" si="5"/>
        <v>c</v>
      </c>
    </row>
    <row r="341" spans="1:32" s="11" customFormat="1" ht="12.75" customHeight="1" x14ac:dyDescent="0.3">
      <c r="A341" s="102">
        <v>16</v>
      </c>
      <c r="B341" s="51" t="s">
        <v>3709</v>
      </c>
      <c r="C341" s="780" t="s">
        <v>0</v>
      </c>
      <c r="D341" s="15"/>
      <c r="E341" s="16"/>
      <c r="F341" s="16"/>
      <c r="G341" s="112"/>
      <c r="H341" s="15"/>
      <c r="I341" s="17"/>
      <c r="J341" s="18"/>
      <c r="K341" s="111"/>
      <c r="L341" s="15"/>
      <c r="M341" s="18"/>
      <c r="N341" s="18"/>
      <c r="O341" s="111"/>
      <c r="P341" s="34"/>
      <c r="Q341" s="35"/>
      <c r="R341" s="36"/>
      <c r="S341" s="111"/>
      <c r="T341" s="15"/>
      <c r="U341" s="18"/>
      <c r="V341" s="18"/>
      <c r="W341" s="111"/>
      <c r="X341" s="18"/>
      <c r="Y341" s="18"/>
      <c r="Z341" s="18"/>
      <c r="AA341" s="111"/>
      <c r="AB341" s="15"/>
      <c r="AC341" s="17"/>
      <c r="AD341" s="18"/>
      <c r="AE341" s="290"/>
      <c r="AF341" s="28" t="str">
        <f t="shared" si="5"/>
        <v>s</v>
      </c>
    </row>
    <row r="342" spans="1:32" s="11" customFormat="1" ht="12.75" customHeight="1" x14ac:dyDescent="0.3">
      <c r="A342" s="104"/>
      <c r="B342" s="52" t="s">
        <v>409</v>
      </c>
      <c r="C342" s="781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/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1"/>
      <c r="AF342" s="28" t="str">
        <f t="shared" si="5"/>
        <v>s</v>
      </c>
    </row>
    <row r="343" spans="1:32" s="11" customFormat="1" ht="12.75" customHeight="1" x14ac:dyDescent="0.3">
      <c r="A343" s="104"/>
      <c r="B343" s="52"/>
      <c r="C343" s="784" t="s">
        <v>1</v>
      </c>
      <c r="D343" s="25" t="s">
        <v>3528</v>
      </c>
      <c r="E343" s="26">
        <v>4</v>
      </c>
      <c r="F343" s="26"/>
      <c r="G343" s="108" t="s">
        <v>798</v>
      </c>
      <c r="H343" s="25"/>
      <c r="I343" s="27"/>
      <c r="J343" s="28"/>
      <c r="K343" s="107"/>
      <c r="L343" s="25" t="s">
        <v>3528</v>
      </c>
      <c r="M343" s="28">
        <v>4</v>
      </c>
      <c r="N343" s="28"/>
      <c r="O343" s="107" t="s">
        <v>798</v>
      </c>
      <c r="P343" s="25"/>
      <c r="Q343" s="27"/>
      <c r="R343" s="28"/>
      <c r="S343" s="107"/>
      <c r="T343" s="25" t="s">
        <v>3528</v>
      </c>
      <c r="U343" s="28">
        <v>4</v>
      </c>
      <c r="V343" s="28"/>
      <c r="W343" s="107" t="s">
        <v>798</v>
      </c>
      <c r="X343" s="25"/>
      <c r="Y343" s="28"/>
      <c r="Z343" s="28"/>
      <c r="AA343" s="107"/>
      <c r="AB343" s="25"/>
      <c r="AC343" s="27"/>
      <c r="AD343" s="28"/>
      <c r="AE343" s="292"/>
      <c r="AF343" s="28" t="str">
        <f t="shared" si="5"/>
        <v>c</v>
      </c>
    </row>
    <row r="344" spans="1:32" s="11" customFormat="1" ht="12.75" customHeight="1" x14ac:dyDescent="0.3">
      <c r="A344" s="104"/>
      <c r="B344" s="52"/>
      <c r="C344" s="784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3"/>
      <c r="AF344" s="28" t="str">
        <f t="shared" si="5"/>
        <v>c</v>
      </c>
    </row>
    <row r="345" spans="1:32" s="11" customFormat="1" ht="12.75" customHeight="1" x14ac:dyDescent="0.3">
      <c r="A345" s="102">
        <v>16</v>
      </c>
      <c r="B345" s="51" t="s">
        <v>3710</v>
      </c>
      <c r="C345" s="780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0"/>
      <c r="AF345" s="28" t="str">
        <f t="shared" si="5"/>
        <v>s</v>
      </c>
    </row>
    <row r="346" spans="1:32" s="11" customFormat="1" ht="12.75" customHeight="1" x14ac:dyDescent="0.3">
      <c r="A346" s="104"/>
      <c r="B346" s="52" t="s">
        <v>409</v>
      </c>
      <c r="C346" s="781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1"/>
      <c r="AF346" s="28" t="str">
        <f t="shared" si="5"/>
        <v>s</v>
      </c>
    </row>
    <row r="347" spans="1:32" s="11" customFormat="1" ht="12.75" customHeight="1" x14ac:dyDescent="0.3">
      <c r="A347" s="104"/>
      <c r="B347" s="52"/>
      <c r="C347" s="784" t="s">
        <v>1</v>
      </c>
      <c r="D347" s="25" t="s">
        <v>3528</v>
      </c>
      <c r="E347" s="26">
        <v>4</v>
      </c>
      <c r="F347" s="26"/>
      <c r="G347" s="108" t="s">
        <v>798</v>
      </c>
      <c r="H347" s="25"/>
      <c r="I347" s="27"/>
      <c r="J347" s="28"/>
      <c r="K347" s="107"/>
      <c r="L347" s="25" t="s">
        <v>3528</v>
      </c>
      <c r="M347" s="28">
        <v>4</v>
      </c>
      <c r="N347" s="28"/>
      <c r="O347" s="107" t="s">
        <v>798</v>
      </c>
      <c r="P347" s="30"/>
      <c r="Q347" s="31"/>
      <c r="R347" s="28"/>
      <c r="S347" s="107"/>
      <c r="T347" s="25" t="s">
        <v>3528</v>
      </c>
      <c r="U347" s="28">
        <v>4</v>
      </c>
      <c r="V347" s="28"/>
      <c r="W347" s="107" t="s">
        <v>798</v>
      </c>
      <c r="X347" s="25"/>
      <c r="Y347" s="28"/>
      <c r="Z347" s="28"/>
      <c r="AA347" s="107"/>
      <c r="AB347" s="25"/>
      <c r="AC347" s="27"/>
      <c r="AD347" s="28"/>
      <c r="AE347" s="292"/>
      <c r="AF347" s="28" t="str">
        <f t="shared" si="5"/>
        <v>c</v>
      </c>
    </row>
    <row r="348" spans="1:32" s="11" customFormat="1" ht="12.75" customHeight="1" x14ac:dyDescent="0.3">
      <c r="A348" s="104"/>
      <c r="B348" s="52"/>
      <c r="C348" s="784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2"/>
      <c r="AF348" s="28" t="str">
        <f t="shared" si="5"/>
        <v>c</v>
      </c>
    </row>
    <row r="349" spans="1:32" s="11" customFormat="1" ht="12.75" customHeight="1" x14ac:dyDescent="0.3">
      <c r="A349" s="102">
        <v>17</v>
      </c>
      <c r="B349" s="51" t="s">
        <v>3711</v>
      </c>
      <c r="C349" s="780" t="s">
        <v>0</v>
      </c>
      <c r="D349" s="15" t="s">
        <v>3528</v>
      </c>
      <c r="E349" s="16">
        <v>4</v>
      </c>
      <c r="F349" s="16"/>
      <c r="G349" s="112" t="s">
        <v>812</v>
      </c>
      <c r="H349" s="15"/>
      <c r="I349" s="17"/>
      <c r="J349" s="18"/>
      <c r="K349" s="111"/>
      <c r="L349" s="18" t="s">
        <v>3528</v>
      </c>
      <c r="M349" s="18">
        <v>4</v>
      </c>
      <c r="N349" s="18"/>
      <c r="O349" s="111" t="s">
        <v>812</v>
      </c>
      <c r="P349" s="15"/>
      <c r="Q349" s="17"/>
      <c r="R349" s="18"/>
      <c r="S349" s="111"/>
      <c r="T349" s="15" t="s">
        <v>3528</v>
      </c>
      <c r="U349" s="17">
        <v>4</v>
      </c>
      <c r="V349" s="18"/>
      <c r="W349" s="111" t="s">
        <v>812</v>
      </c>
      <c r="X349" s="15"/>
      <c r="Y349" s="18"/>
      <c r="Z349" s="18"/>
      <c r="AA349" s="111"/>
      <c r="AB349" s="15"/>
      <c r="AC349" s="17"/>
      <c r="AD349" s="18"/>
      <c r="AE349" s="290"/>
      <c r="AF349" s="28" t="str">
        <f t="shared" si="5"/>
        <v>s</v>
      </c>
    </row>
    <row r="350" spans="1:32" s="11" customFormat="1" ht="12.75" customHeight="1" x14ac:dyDescent="0.3">
      <c r="A350" s="104"/>
      <c r="B350" s="52" t="s">
        <v>409</v>
      </c>
      <c r="C350" s="781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20"/>
      <c r="Q350" s="24"/>
      <c r="R350" s="24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1"/>
      <c r="AF350" s="28" t="str">
        <f t="shared" si="5"/>
        <v>s</v>
      </c>
    </row>
    <row r="351" spans="1:32" s="11" customFormat="1" ht="12.75" customHeight="1" x14ac:dyDescent="0.3">
      <c r="A351" s="104"/>
      <c r="B351" s="52"/>
      <c r="C351" s="784" t="s">
        <v>1</v>
      </c>
      <c r="D351" s="25"/>
      <c r="E351" s="26"/>
      <c r="F351" s="26"/>
      <c r="G351" s="108"/>
      <c r="H351" s="25"/>
      <c r="I351" s="27"/>
      <c r="J351" s="28"/>
      <c r="K351" s="107"/>
      <c r="L351" s="25"/>
      <c r="M351" s="28"/>
      <c r="N351" s="28"/>
      <c r="O351" s="107"/>
      <c r="P351" s="30"/>
      <c r="Q351" s="31"/>
      <c r="R351" s="28"/>
      <c r="S351" s="107"/>
      <c r="T351" s="25"/>
      <c r="U351" s="28"/>
      <c r="V351" s="28"/>
      <c r="W351" s="107"/>
      <c r="X351" s="25"/>
      <c r="Y351" s="28"/>
      <c r="Z351" s="28"/>
      <c r="AA351" s="107"/>
      <c r="AB351" s="25"/>
      <c r="AC351" s="27"/>
      <c r="AD351" s="28"/>
      <c r="AE351" s="292"/>
      <c r="AF351" s="28" t="str">
        <f t="shared" si="5"/>
        <v>c</v>
      </c>
    </row>
    <row r="352" spans="1:32" s="11" customFormat="1" ht="12.75" customHeight="1" x14ac:dyDescent="0.3">
      <c r="A352" s="104"/>
      <c r="B352" s="52"/>
      <c r="C352" s="784"/>
      <c r="D352" s="25"/>
      <c r="E352" s="26"/>
      <c r="F352" s="26"/>
      <c r="G352" s="108"/>
      <c r="H352" s="25"/>
      <c r="I352" s="28"/>
      <c r="J352" s="28"/>
      <c r="K352" s="107"/>
      <c r="L352" s="25"/>
      <c r="M352" s="28"/>
      <c r="N352" s="28"/>
      <c r="O352" s="107"/>
      <c r="P352" s="30"/>
      <c r="Q352" s="31"/>
      <c r="R352" s="32"/>
      <c r="S352" s="107"/>
      <c r="T352" s="25"/>
      <c r="U352" s="28"/>
      <c r="V352" s="28"/>
      <c r="W352" s="107"/>
      <c r="X352" s="25"/>
      <c r="Y352" s="33"/>
      <c r="Z352" s="33"/>
      <c r="AA352" s="113"/>
      <c r="AB352" s="25"/>
      <c r="AC352" s="27"/>
      <c r="AD352" s="28"/>
      <c r="AE352" s="292"/>
      <c r="AF352" s="28" t="str">
        <f t="shared" si="5"/>
        <v>c</v>
      </c>
    </row>
    <row r="353" spans="1:32" s="11" customFormat="1" ht="12.75" customHeight="1" x14ac:dyDescent="0.3">
      <c r="A353" s="102">
        <v>17</v>
      </c>
      <c r="B353" s="51" t="s">
        <v>3712</v>
      </c>
      <c r="C353" s="780" t="s">
        <v>0</v>
      </c>
      <c r="D353" s="15"/>
      <c r="E353" s="16"/>
      <c r="F353" s="16"/>
      <c r="G353" s="112"/>
      <c r="H353" s="15"/>
      <c r="I353" s="17"/>
      <c r="J353" s="18"/>
      <c r="K353" s="111"/>
      <c r="L353" s="15"/>
      <c r="M353" s="18"/>
      <c r="N353" s="18"/>
      <c r="O353" s="111"/>
      <c r="P353" s="34"/>
      <c r="Q353" s="35"/>
      <c r="R353" s="36"/>
      <c r="S353" s="111"/>
      <c r="T353" s="15"/>
      <c r="U353" s="18"/>
      <c r="V353" s="18"/>
      <c r="W353" s="111"/>
      <c r="X353" s="18"/>
      <c r="Y353" s="18"/>
      <c r="Z353" s="18"/>
      <c r="AA353" s="111"/>
      <c r="AB353" s="15"/>
      <c r="AC353" s="17"/>
      <c r="AD353" s="18"/>
      <c r="AE353" s="290"/>
      <c r="AF353" s="28" t="str">
        <f t="shared" si="5"/>
        <v>s</v>
      </c>
    </row>
    <row r="354" spans="1:32" s="11" customFormat="1" ht="12.75" customHeight="1" x14ac:dyDescent="0.3">
      <c r="A354" s="104"/>
      <c r="B354" s="52" t="s">
        <v>409</v>
      </c>
      <c r="C354" s="781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1"/>
      <c r="AF354" s="28" t="str">
        <f t="shared" si="5"/>
        <v>s</v>
      </c>
    </row>
    <row r="355" spans="1:32" s="11" customFormat="1" ht="12.75" customHeight="1" x14ac:dyDescent="0.3">
      <c r="A355" s="104"/>
      <c r="B355" s="52"/>
      <c r="C355" s="784" t="s">
        <v>1</v>
      </c>
      <c r="D355" s="25" t="s">
        <v>3528</v>
      </c>
      <c r="E355" s="26">
        <v>4</v>
      </c>
      <c r="F355" s="26"/>
      <c r="G355" s="108" t="s">
        <v>812</v>
      </c>
      <c r="H355" s="25"/>
      <c r="I355" s="27"/>
      <c r="J355" s="28"/>
      <c r="K355" s="107"/>
      <c r="L355" s="25" t="s">
        <v>3528</v>
      </c>
      <c r="M355" s="28">
        <v>4</v>
      </c>
      <c r="N355" s="28"/>
      <c r="O355" s="107" t="s">
        <v>812</v>
      </c>
      <c r="P355" s="25"/>
      <c r="Q355" s="27"/>
      <c r="R355" s="28"/>
      <c r="S355" s="107"/>
      <c r="T355" s="25" t="s">
        <v>3528</v>
      </c>
      <c r="U355" s="28">
        <v>4</v>
      </c>
      <c r="V355" s="28"/>
      <c r="W355" s="107" t="s">
        <v>812</v>
      </c>
      <c r="X355" s="25"/>
      <c r="Y355" s="28"/>
      <c r="Z355" s="28"/>
      <c r="AA355" s="107"/>
      <c r="AB355" s="25"/>
      <c r="AC355" s="27"/>
      <c r="AD355" s="28"/>
      <c r="AE355" s="292"/>
      <c r="AF355" s="28" t="str">
        <f t="shared" si="5"/>
        <v>c</v>
      </c>
    </row>
    <row r="356" spans="1:32" s="11" customFormat="1" ht="12.75" customHeight="1" x14ac:dyDescent="0.3">
      <c r="A356" s="104"/>
      <c r="B356" s="52"/>
      <c r="C356" s="784"/>
      <c r="D356" s="25"/>
      <c r="E356" s="26"/>
      <c r="F356" s="26"/>
      <c r="G356" s="108"/>
      <c r="H356" s="25"/>
      <c r="I356" s="28"/>
      <c r="J356" s="28"/>
      <c r="K356" s="107"/>
      <c r="L356" s="25"/>
      <c r="M356" s="28"/>
      <c r="N356" s="28"/>
      <c r="O356" s="107"/>
      <c r="P356" s="25"/>
      <c r="Q356" s="27"/>
      <c r="R356" s="28"/>
      <c r="S356" s="107"/>
      <c r="T356" s="25"/>
      <c r="U356" s="28"/>
      <c r="V356" s="28"/>
      <c r="W356" s="107"/>
      <c r="X356" s="25"/>
      <c r="Y356" s="33"/>
      <c r="Z356" s="33"/>
      <c r="AA356" s="113"/>
      <c r="AB356" s="25"/>
      <c r="AC356" s="27"/>
      <c r="AD356" s="28"/>
      <c r="AE356" s="292"/>
      <c r="AF356" s="28" t="str">
        <f t="shared" si="5"/>
        <v>c</v>
      </c>
    </row>
    <row r="357" spans="1:32" s="11" customFormat="1" ht="12.75" customHeight="1" x14ac:dyDescent="0.3">
      <c r="A357" s="102">
        <v>18</v>
      </c>
      <c r="B357" s="51" t="s">
        <v>3530</v>
      </c>
      <c r="C357" s="780" t="s">
        <v>0</v>
      </c>
      <c r="D357" s="15"/>
      <c r="E357" s="16"/>
      <c r="F357" s="16"/>
      <c r="G357" s="112"/>
      <c r="H357" s="15"/>
      <c r="I357" s="17"/>
      <c r="J357" s="18"/>
      <c r="K357" s="111"/>
      <c r="L357" s="18"/>
      <c r="M357" s="18"/>
      <c r="N357" s="18"/>
      <c r="O357" s="111"/>
      <c r="P357" s="18"/>
      <c r="Q357" s="18"/>
      <c r="R357" s="18"/>
      <c r="S357" s="111"/>
      <c r="T357" s="15"/>
      <c r="U357" s="18"/>
      <c r="V357" s="18"/>
      <c r="W357" s="111"/>
      <c r="X357" s="15"/>
      <c r="Y357" s="18"/>
      <c r="Z357" s="18"/>
      <c r="AA357" s="111"/>
      <c r="AB357" s="15"/>
      <c r="AC357" s="18"/>
      <c r="AD357" s="18"/>
      <c r="AE357" s="290"/>
      <c r="AF357" s="28" t="str">
        <f t="shared" si="5"/>
        <v>s</v>
      </c>
    </row>
    <row r="358" spans="1:32" s="11" customFormat="1" ht="12.75" customHeight="1" x14ac:dyDescent="0.3">
      <c r="A358" s="104"/>
      <c r="B358" s="52" t="s">
        <v>409</v>
      </c>
      <c r="C358" s="781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2"/>
      <c r="S358" s="109"/>
      <c r="T358" s="20"/>
      <c r="U358" s="22"/>
      <c r="V358" s="22"/>
      <c r="W358" s="109"/>
      <c r="X358" s="20"/>
      <c r="Y358" s="24"/>
      <c r="Z358" s="24"/>
      <c r="AA358" s="109"/>
      <c r="AB358" s="20"/>
      <c r="AC358" s="22"/>
      <c r="AD358" s="22"/>
      <c r="AE358" s="291"/>
      <c r="AF358" s="28" t="str">
        <f t="shared" si="5"/>
        <v>s</v>
      </c>
    </row>
    <row r="359" spans="1:32" s="11" customFormat="1" ht="12.75" customHeight="1" x14ac:dyDescent="0.3">
      <c r="A359" s="104"/>
      <c r="B359" s="52"/>
      <c r="C359" s="784" t="s">
        <v>1</v>
      </c>
      <c r="D359" s="25" t="s">
        <v>3522</v>
      </c>
      <c r="E359" s="26">
        <v>4</v>
      </c>
      <c r="F359" s="26"/>
      <c r="G359" s="108" t="s">
        <v>803</v>
      </c>
      <c r="H359" s="25"/>
      <c r="I359" s="27"/>
      <c r="J359" s="28"/>
      <c r="K359" s="107"/>
      <c r="L359" s="25" t="s">
        <v>3522</v>
      </c>
      <c r="M359" s="28">
        <v>4</v>
      </c>
      <c r="N359" s="28"/>
      <c r="O359" s="107" t="s">
        <v>803</v>
      </c>
      <c r="P359" s="25"/>
      <c r="Q359" s="28"/>
      <c r="R359" s="28"/>
      <c r="S359" s="107"/>
      <c r="T359" s="25" t="s">
        <v>3522</v>
      </c>
      <c r="U359" s="28">
        <v>4</v>
      </c>
      <c r="V359" s="28"/>
      <c r="W359" s="107" t="s">
        <v>803</v>
      </c>
      <c r="X359" s="25"/>
      <c r="Y359" s="28"/>
      <c r="Z359" s="28"/>
      <c r="AA359" s="107"/>
      <c r="AB359" s="25"/>
      <c r="AC359" s="27"/>
      <c r="AD359" s="28"/>
      <c r="AE359" s="292"/>
      <c r="AF359" s="28" t="str">
        <f t="shared" si="5"/>
        <v>c</v>
      </c>
    </row>
    <row r="360" spans="1:32" s="11" customFormat="1" ht="12.75" customHeight="1" x14ac:dyDescent="0.3">
      <c r="A360" s="104"/>
      <c r="B360" s="54"/>
      <c r="C360" s="785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25"/>
      <c r="Q360" s="28"/>
      <c r="R360" s="28"/>
      <c r="S360" s="107"/>
      <c r="T360" s="25"/>
      <c r="U360" s="28"/>
      <c r="V360" s="28"/>
      <c r="W360" s="107"/>
      <c r="X360" s="25"/>
      <c r="Y360" s="33"/>
      <c r="Z360" s="33"/>
      <c r="AA360" s="113"/>
      <c r="AB360" s="25"/>
      <c r="AC360" s="33"/>
      <c r="AD360" s="33"/>
      <c r="AE360" s="294"/>
      <c r="AF360" s="28" t="str">
        <f t="shared" si="5"/>
        <v>c</v>
      </c>
    </row>
    <row r="361" spans="1:32" s="11" customFormat="1" ht="12.75" customHeight="1" x14ac:dyDescent="0.3">
      <c r="A361" s="102">
        <v>19</v>
      </c>
      <c r="B361" s="51" t="s">
        <v>3531</v>
      </c>
      <c r="C361" s="780" t="s">
        <v>0</v>
      </c>
      <c r="D361" s="15"/>
      <c r="E361" s="16"/>
      <c r="F361" s="16"/>
      <c r="G361" s="112"/>
      <c r="H361" s="15"/>
      <c r="I361" s="17"/>
      <c r="J361" s="18"/>
      <c r="K361" s="111"/>
      <c r="L361" s="15"/>
      <c r="M361" s="18"/>
      <c r="N361" s="18"/>
      <c r="O361" s="111"/>
      <c r="P361" s="15"/>
      <c r="Q361" s="18"/>
      <c r="R361" s="18"/>
      <c r="S361" s="111"/>
      <c r="T361" s="18"/>
      <c r="U361" s="18"/>
      <c r="V361" s="18"/>
      <c r="W361" s="111"/>
      <c r="X361" s="15"/>
      <c r="Y361" s="18"/>
      <c r="Z361" s="18"/>
      <c r="AA361" s="111"/>
      <c r="AB361" s="15"/>
      <c r="AC361" s="18"/>
      <c r="AD361" s="18"/>
      <c r="AE361" s="290"/>
      <c r="AF361" s="28" t="str">
        <f t="shared" si="5"/>
        <v>s</v>
      </c>
    </row>
    <row r="362" spans="1:32" s="11" customFormat="1" ht="12.75" customHeight="1" x14ac:dyDescent="0.3">
      <c r="A362" s="104"/>
      <c r="B362" s="52" t="s">
        <v>409</v>
      </c>
      <c r="C362" s="781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2"/>
      <c r="R362" s="22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1"/>
      <c r="AF362" s="28" t="str">
        <f t="shared" si="5"/>
        <v>s</v>
      </c>
    </row>
    <row r="363" spans="1:32" s="11" customFormat="1" ht="12.75" customHeight="1" x14ac:dyDescent="0.3">
      <c r="A363" s="104"/>
      <c r="B363" s="52"/>
      <c r="C363" s="784" t="s">
        <v>1</v>
      </c>
      <c r="D363" s="25" t="s">
        <v>3224</v>
      </c>
      <c r="E363" s="26">
        <v>4</v>
      </c>
      <c r="F363" s="26"/>
      <c r="G363" s="108" t="s">
        <v>792</v>
      </c>
      <c r="H363" s="25"/>
      <c r="I363" s="27"/>
      <c r="J363" s="28"/>
      <c r="K363" s="107"/>
      <c r="L363" s="28" t="s">
        <v>3224</v>
      </c>
      <c r="M363" s="28">
        <v>4</v>
      </c>
      <c r="N363" s="28"/>
      <c r="O363" s="107" t="s">
        <v>792</v>
      </c>
      <c r="P363" s="25"/>
      <c r="Q363" s="27"/>
      <c r="R363" s="28"/>
      <c r="S363" s="107"/>
      <c r="T363" s="25" t="s">
        <v>3224</v>
      </c>
      <c r="U363" s="28">
        <v>4</v>
      </c>
      <c r="V363" s="28"/>
      <c r="W363" s="107" t="s">
        <v>792</v>
      </c>
      <c r="X363" s="25"/>
      <c r="Y363" s="28"/>
      <c r="Z363" s="28"/>
      <c r="AA363" s="107"/>
      <c r="AB363" s="25"/>
      <c r="AC363" s="27"/>
      <c r="AD363" s="28"/>
      <c r="AE363" s="292"/>
      <c r="AF363" s="28" t="str">
        <f t="shared" si="5"/>
        <v>c</v>
      </c>
    </row>
    <row r="364" spans="1:32" s="11" customFormat="1" ht="12.75" customHeight="1" x14ac:dyDescent="0.3">
      <c r="A364" s="104"/>
      <c r="B364" s="54"/>
      <c r="C364" s="785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25"/>
      <c r="Q364" s="27"/>
      <c r="R364" s="27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33"/>
      <c r="AD364" s="33"/>
      <c r="AE364" s="294"/>
      <c r="AF364" s="28" t="str">
        <f t="shared" si="5"/>
        <v>c</v>
      </c>
    </row>
    <row r="365" spans="1:32" s="11" customFormat="1" ht="12.75" customHeight="1" x14ac:dyDescent="0.3">
      <c r="A365" s="102">
        <v>1</v>
      </c>
      <c r="B365" s="51" t="s">
        <v>2143</v>
      </c>
      <c r="C365" s="780" t="s">
        <v>0</v>
      </c>
      <c r="D365" s="15" t="s">
        <v>3524</v>
      </c>
      <c r="E365" s="16"/>
      <c r="F365" s="16"/>
      <c r="G365" s="112"/>
      <c r="H365" s="15" t="s">
        <v>3524</v>
      </c>
      <c r="I365" s="17"/>
      <c r="J365" s="18"/>
      <c r="K365" s="111"/>
      <c r="L365" s="15" t="s">
        <v>3524</v>
      </c>
      <c r="M365" s="18"/>
      <c r="N365" s="18"/>
      <c r="O365" s="111"/>
      <c r="P365" s="34" t="s">
        <v>3524</v>
      </c>
      <c r="Q365" s="35"/>
      <c r="R365" s="36"/>
      <c r="S365" s="111"/>
      <c r="T365" s="15" t="s">
        <v>3522</v>
      </c>
      <c r="U365" s="18">
        <v>4</v>
      </c>
      <c r="V365" s="18" t="s">
        <v>235</v>
      </c>
      <c r="W365" s="111" t="s">
        <v>578</v>
      </c>
      <c r="X365" s="18" t="s">
        <v>3522</v>
      </c>
      <c r="Y365" s="18">
        <v>4</v>
      </c>
      <c r="Z365" s="18" t="s">
        <v>235</v>
      </c>
      <c r="AA365" s="111" t="s">
        <v>578</v>
      </c>
      <c r="AB365" s="15"/>
      <c r="AC365" s="17"/>
      <c r="AD365" s="18"/>
      <c r="AE365" s="290"/>
      <c r="AF365" s="28" t="str">
        <f t="shared" si="5"/>
        <v>s</v>
      </c>
    </row>
    <row r="366" spans="1:32" s="11" customFormat="1" ht="12.75" customHeight="1" x14ac:dyDescent="0.3">
      <c r="A366" s="104"/>
      <c r="B366" s="52"/>
      <c r="C366" s="781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1"/>
      <c r="AF366" s="28" t="str">
        <f t="shared" si="5"/>
        <v>s</v>
      </c>
    </row>
    <row r="367" spans="1:32" s="11" customFormat="1" ht="12.75" customHeight="1" x14ac:dyDescent="0.3">
      <c r="A367" s="104"/>
      <c r="B367" s="52"/>
      <c r="C367" s="784" t="s">
        <v>1</v>
      </c>
      <c r="D367" s="25" t="s">
        <v>3522</v>
      </c>
      <c r="E367" s="26">
        <v>4</v>
      </c>
      <c r="F367" s="26" t="s">
        <v>235</v>
      </c>
      <c r="G367" s="108" t="s">
        <v>578</v>
      </c>
      <c r="H367" s="25" t="s">
        <v>3524</v>
      </c>
      <c r="I367" s="27"/>
      <c r="J367" s="28"/>
      <c r="K367" s="107"/>
      <c r="L367" s="25" t="s">
        <v>3524</v>
      </c>
      <c r="M367" s="28"/>
      <c r="N367" s="28"/>
      <c r="O367" s="107"/>
      <c r="P367" s="25" t="s">
        <v>3522</v>
      </c>
      <c r="Q367" s="27">
        <v>4</v>
      </c>
      <c r="R367" s="28" t="s">
        <v>235</v>
      </c>
      <c r="S367" s="107" t="s">
        <v>578</v>
      </c>
      <c r="T367" s="25" t="s">
        <v>3522</v>
      </c>
      <c r="U367" s="28">
        <v>4</v>
      </c>
      <c r="V367" s="28" t="s">
        <v>235</v>
      </c>
      <c r="W367" s="107" t="s">
        <v>578</v>
      </c>
      <c r="X367" s="25" t="s">
        <v>3522</v>
      </c>
      <c r="Y367" s="28">
        <v>4</v>
      </c>
      <c r="Z367" s="28" t="s">
        <v>235</v>
      </c>
      <c r="AA367" s="107" t="s">
        <v>578</v>
      </c>
      <c r="AB367" s="25"/>
      <c r="AC367" s="27"/>
      <c r="AD367" s="28"/>
      <c r="AE367" s="292"/>
      <c r="AF367" s="28" t="str">
        <f t="shared" si="5"/>
        <v>c</v>
      </c>
    </row>
    <row r="368" spans="1:32" s="11" customFormat="1" ht="12.75" customHeight="1" x14ac:dyDescent="0.3">
      <c r="A368" s="104"/>
      <c r="B368" s="52"/>
      <c r="C368" s="784"/>
      <c r="D368" s="40" t="s">
        <v>3718</v>
      </c>
      <c r="E368" s="41"/>
      <c r="F368" s="42"/>
      <c r="G368" s="105"/>
      <c r="H368" s="40"/>
      <c r="I368" s="42"/>
      <c r="J368" s="42"/>
      <c r="K368" s="105"/>
      <c r="L368" s="40"/>
      <c r="M368" s="42"/>
      <c r="N368" s="42"/>
      <c r="O368" s="105"/>
      <c r="P368" s="40"/>
      <c r="Q368" s="41"/>
      <c r="R368" s="42"/>
      <c r="S368" s="105"/>
      <c r="T368" s="40"/>
      <c r="U368" s="42"/>
      <c r="V368" s="42"/>
      <c r="W368" s="105"/>
      <c r="X368" s="40"/>
      <c r="Y368" s="43"/>
      <c r="Z368" s="43"/>
      <c r="AA368" s="106"/>
      <c r="AB368" s="40"/>
      <c r="AC368" s="41"/>
      <c r="AD368" s="42"/>
      <c r="AE368" s="293"/>
      <c r="AF368" s="28" t="str">
        <f t="shared" si="5"/>
        <v>c</v>
      </c>
    </row>
    <row r="369" spans="1:32" s="11" customFormat="1" ht="12.75" customHeight="1" x14ac:dyDescent="0.3">
      <c r="A369" s="102">
        <v>2</v>
      </c>
      <c r="B369" s="51" t="s">
        <v>3236</v>
      </c>
      <c r="C369" s="780" t="s">
        <v>0</v>
      </c>
      <c r="D369" s="15" t="s">
        <v>3524</v>
      </c>
      <c r="E369" s="16"/>
      <c r="F369" s="16"/>
      <c r="G369" s="112"/>
      <c r="H369" s="15" t="s">
        <v>3524</v>
      </c>
      <c r="I369" s="17"/>
      <c r="J369" s="18"/>
      <c r="K369" s="111"/>
      <c r="L369" s="15" t="s">
        <v>3524</v>
      </c>
      <c r="M369" s="18"/>
      <c r="N369" s="18"/>
      <c r="O369" s="111"/>
      <c r="P369" s="34" t="s">
        <v>3524</v>
      </c>
      <c r="Q369" s="35"/>
      <c r="R369" s="36"/>
      <c r="S369" s="111"/>
      <c r="T369" s="15" t="s">
        <v>1259</v>
      </c>
      <c r="U369" s="18">
        <v>4</v>
      </c>
      <c r="V369" s="455" t="s">
        <v>440</v>
      </c>
      <c r="W369" s="111" t="s">
        <v>705</v>
      </c>
      <c r="X369" s="18" t="s">
        <v>3196</v>
      </c>
      <c r="Y369" s="18">
        <v>4</v>
      </c>
      <c r="Z369" s="455" t="s">
        <v>498</v>
      </c>
      <c r="AA369" s="111" t="s">
        <v>158</v>
      </c>
      <c r="AB369" s="15"/>
      <c r="AC369" s="17"/>
      <c r="AD369" s="18"/>
      <c r="AE369" s="290"/>
      <c r="AF369" s="28" t="str">
        <f t="shared" si="5"/>
        <v>s</v>
      </c>
    </row>
    <row r="370" spans="1:32" s="11" customFormat="1" ht="12.75" customHeight="1" x14ac:dyDescent="0.3">
      <c r="A370" s="104"/>
      <c r="B370" s="52"/>
      <c r="C370" s="781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37"/>
      <c r="Q370" s="38"/>
      <c r="R370" s="39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1"/>
      <c r="AF370" s="28" t="str">
        <f t="shared" si="5"/>
        <v>s</v>
      </c>
    </row>
    <row r="371" spans="1:32" s="11" customFormat="1" ht="12.75" customHeight="1" x14ac:dyDescent="0.3">
      <c r="A371" s="104"/>
      <c r="B371" s="52"/>
      <c r="C371" s="784" t="s">
        <v>1</v>
      </c>
      <c r="D371" s="25" t="s">
        <v>1256</v>
      </c>
      <c r="E371" s="26">
        <v>3</v>
      </c>
      <c r="F371" s="483" t="s">
        <v>399</v>
      </c>
      <c r="G371" s="108" t="s">
        <v>679</v>
      </c>
      <c r="H371" s="25" t="s">
        <v>3524</v>
      </c>
      <c r="I371" s="27"/>
      <c r="J371" s="28"/>
      <c r="K371" s="107"/>
      <c r="L371" s="25" t="s">
        <v>3524</v>
      </c>
      <c r="M371" s="28"/>
      <c r="N371" s="28"/>
      <c r="O371" s="107"/>
      <c r="P371" s="25" t="s">
        <v>1256</v>
      </c>
      <c r="Q371" s="27">
        <v>3</v>
      </c>
      <c r="R371" s="454" t="s">
        <v>397</v>
      </c>
      <c r="S371" s="107" t="s">
        <v>679</v>
      </c>
      <c r="T371" s="25" t="s">
        <v>3195</v>
      </c>
      <c r="U371" s="28">
        <v>3</v>
      </c>
      <c r="V371" s="454" t="s">
        <v>402</v>
      </c>
      <c r="W371" s="107" t="s">
        <v>598</v>
      </c>
      <c r="X371" s="25" t="s">
        <v>3196</v>
      </c>
      <c r="Y371" s="28">
        <v>4</v>
      </c>
      <c r="Z371" s="454" t="s">
        <v>498</v>
      </c>
      <c r="AA371" s="107" t="s">
        <v>158</v>
      </c>
      <c r="AB371" s="25"/>
      <c r="AC371" s="27"/>
      <c r="AD371" s="28"/>
      <c r="AE371" s="292"/>
      <c r="AF371" s="28" t="str">
        <f t="shared" si="5"/>
        <v>c</v>
      </c>
    </row>
    <row r="372" spans="1:32" s="11" customFormat="1" ht="12.75" customHeight="1" x14ac:dyDescent="0.3">
      <c r="A372" s="104"/>
      <c r="B372" s="52"/>
      <c r="C372" s="784"/>
      <c r="D372" s="40" t="s">
        <v>3718</v>
      </c>
      <c r="E372" s="41"/>
      <c r="F372" s="42"/>
      <c r="G372" s="105"/>
      <c r="H372" s="40"/>
      <c r="I372" s="42"/>
      <c r="J372" s="42"/>
      <c r="K372" s="105"/>
      <c r="L372" s="40"/>
      <c r="M372" s="42"/>
      <c r="N372" s="42"/>
      <c r="O372" s="105"/>
      <c r="P372" s="40"/>
      <c r="Q372" s="41"/>
      <c r="R372" s="42"/>
      <c r="S372" s="105"/>
      <c r="T372" s="40"/>
      <c r="U372" s="42"/>
      <c r="V372" s="42"/>
      <c r="W372" s="105"/>
      <c r="X372" s="40"/>
      <c r="Y372" s="43"/>
      <c r="Z372" s="43"/>
      <c r="AA372" s="106"/>
      <c r="AB372" s="40"/>
      <c r="AC372" s="41"/>
      <c r="AD372" s="42"/>
      <c r="AE372" s="293"/>
      <c r="AF372" s="28" t="str">
        <f t="shared" si="5"/>
        <v>c</v>
      </c>
    </row>
    <row r="373" spans="1:32" s="11" customFormat="1" ht="12.75" customHeight="1" x14ac:dyDescent="0.3">
      <c r="A373" s="102">
        <v>3</v>
      </c>
      <c r="B373" s="51" t="s">
        <v>3237</v>
      </c>
      <c r="C373" s="780" t="s">
        <v>0</v>
      </c>
      <c r="D373" s="15" t="s">
        <v>3524</v>
      </c>
      <c r="E373" s="16"/>
      <c r="F373" s="16"/>
      <c r="G373" s="112"/>
      <c r="H373" s="15" t="s">
        <v>3524</v>
      </c>
      <c r="I373" s="17"/>
      <c r="J373" s="18"/>
      <c r="K373" s="111"/>
      <c r="L373" s="18" t="s">
        <v>3524</v>
      </c>
      <c r="M373" s="18"/>
      <c r="N373" s="18"/>
      <c r="O373" s="111"/>
      <c r="P373" s="15" t="s">
        <v>3524</v>
      </c>
      <c r="Q373" s="17"/>
      <c r="R373" s="18"/>
      <c r="S373" s="111"/>
      <c r="T373" s="15" t="s">
        <v>1259</v>
      </c>
      <c r="U373" s="18">
        <v>4</v>
      </c>
      <c r="V373" s="455" t="s">
        <v>440</v>
      </c>
      <c r="W373" s="111" t="s">
        <v>705</v>
      </c>
      <c r="X373" s="15" t="s">
        <v>3617</v>
      </c>
      <c r="Y373" s="18">
        <v>4</v>
      </c>
      <c r="Z373" s="18" t="s">
        <v>231</v>
      </c>
      <c r="AA373" s="111" t="s">
        <v>161</v>
      </c>
      <c r="AB373" s="15"/>
      <c r="AC373" s="17"/>
      <c r="AD373" s="18"/>
      <c r="AE373" s="290"/>
      <c r="AF373" s="28" t="str">
        <f t="shared" si="5"/>
        <v>s</v>
      </c>
    </row>
    <row r="374" spans="1:32" s="11" customFormat="1" ht="12.75" customHeight="1" x14ac:dyDescent="0.3">
      <c r="A374" s="104"/>
      <c r="B374" s="52"/>
      <c r="C374" s="781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4"/>
      <c r="R374" s="24"/>
      <c r="S374" s="109"/>
      <c r="T374" s="20"/>
      <c r="U374" s="24"/>
      <c r="V374" s="22"/>
      <c r="W374" s="109"/>
      <c r="X374" s="20"/>
      <c r="Y374" s="24"/>
      <c r="Z374" s="24"/>
      <c r="AA374" s="109"/>
      <c r="AB374" s="20"/>
      <c r="AC374" s="22"/>
      <c r="AD374" s="22"/>
      <c r="AE374" s="291"/>
      <c r="AF374" s="28" t="str">
        <f t="shared" si="5"/>
        <v>s</v>
      </c>
    </row>
    <row r="375" spans="1:32" s="11" customFormat="1" ht="12.75" customHeight="1" x14ac:dyDescent="0.3">
      <c r="A375" s="104"/>
      <c r="B375" s="52"/>
      <c r="C375" s="784" t="s">
        <v>1</v>
      </c>
      <c r="D375" s="25" t="s">
        <v>3617</v>
      </c>
      <c r="E375" s="26">
        <v>4</v>
      </c>
      <c r="F375" s="26" t="s">
        <v>231</v>
      </c>
      <c r="G375" s="108" t="s">
        <v>161</v>
      </c>
      <c r="H375" s="25" t="s">
        <v>3524</v>
      </c>
      <c r="I375" s="27"/>
      <c r="J375" s="28"/>
      <c r="K375" s="107"/>
      <c r="L375" s="25" t="s">
        <v>3524</v>
      </c>
      <c r="M375" s="28"/>
      <c r="N375" s="28"/>
      <c r="O375" s="107"/>
      <c r="P375" s="30" t="s">
        <v>3617</v>
      </c>
      <c r="Q375" s="31">
        <v>4</v>
      </c>
      <c r="R375" s="28" t="s">
        <v>231</v>
      </c>
      <c r="S375" s="107" t="s">
        <v>161</v>
      </c>
      <c r="T375" s="25" t="s">
        <v>3195</v>
      </c>
      <c r="U375" s="28">
        <v>3</v>
      </c>
      <c r="V375" s="454" t="s">
        <v>402</v>
      </c>
      <c r="W375" s="107" t="s">
        <v>598</v>
      </c>
      <c r="X375" s="25" t="s">
        <v>3617</v>
      </c>
      <c r="Y375" s="28">
        <v>4</v>
      </c>
      <c r="Z375" s="28" t="s">
        <v>231</v>
      </c>
      <c r="AA375" s="107" t="s">
        <v>161</v>
      </c>
      <c r="AB375" s="25"/>
      <c r="AC375" s="27"/>
      <c r="AD375" s="28"/>
      <c r="AE375" s="292"/>
      <c r="AF375" s="28" t="str">
        <f t="shared" si="5"/>
        <v>c</v>
      </c>
    </row>
    <row r="376" spans="1:32" s="11" customFormat="1" ht="12.75" customHeight="1" x14ac:dyDescent="0.3">
      <c r="A376" s="104"/>
      <c r="B376" s="52"/>
      <c r="C376" s="784"/>
      <c r="D376" s="25"/>
      <c r="E376" s="26"/>
      <c r="F376" s="26"/>
      <c r="G376" s="108"/>
      <c r="H376" s="25"/>
      <c r="I376" s="28"/>
      <c r="J376" s="28"/>
      <c r="K376" s="107"/>
      <c r="L376" s="25"/>
      <c r="M376" s="28"/>
      <c r="N376" s="28"/>
      <c r="O376" s="107"/>
      <c r="P376" s="30"/>
      <c r="Q376" s="31"/>
      <c r="R376" s="32"/>
      <c r="S376" s="107"/>
      <c r="T376" s="25"/>
      <c r="U376" s="27"/>
      <c r="V376" s="27"/>
      <c r="W376" s="107"/>
      <c r="X376" s="25"/>
      <c r="Y376" s="33"/>
      <c r="Z376" s="33"/>
      <c r="AA376" s="113"/>
      <c r="AB376" s="25"/>
      <c r="AC376" s="27"/>
      <c r="AD376" s="28"/>
      <c r="AE376" s="292"/>
      <c r="AF376" s="28" t="str">
        <f t="shared" si="5"/>
        <v>c</v>
      </c>
    </row>
    <row r="377" spans="1:32" s="11" customFormat="1" ht="12.75" customHeight="1" x14ac:dyDescent="0.3">
      <c r="A377" s="102">
        <v>4</v>
      </c>
      <c r="B377" s="51" t="s">
        <v>3526</v>
      </c>
      <c r="C377" s="780" t="s">
        <v>0</v>
      </c>
      <c r="D377" s="15" t="s">
        <v>3195</v>
      </c>
      <c r="E377" s="16">
        <v>4</v>
      </c>
      <c r="F377" s="484">
        <v>113</v>
      </c>
      <c r="G377" s="112" t="s">
        <v>178</v>
      </c>
      <c r="H377" s="15" t="s">
        <v>1256</v>
      </c>
      <c r="I377" s="17">
        <v>3</v>
      </c>
      <c r="J377" s="455" t="s">
        <v>397</v>
      </c>
      <c r="K377" s="111" t="s">
        <v>679</v>
      </c>
      <c r="L377" s="15" t="s">
        <v>3195</v>
      </c>
      <c r="M377" s="18">
        <v>4</v>
      </c>
      <c r="N377" s="455">
        <v>113</v>
      </c>
      <c r="O377" s="111" t="s">
        <v>178</v>
      </c>
      <c r="P377" s="34" t="s">
        <v>3195</v>
      </c>
      <c r="Q377" s="35">
        <v>4</v>
      </c>
      <c r="R377" s="453">
        <v>113</v>
      </c>
      <c r="S377" s="111" t="s">
        <v>178</v>
      </c>
      <c r="T377" s="15" t="s">
        <v>3195</v>
      </c>
      <c r="U377" s="18">
        <v>4</v>
      </c>
      <c r="V377" s="455">
        <v>113</v>
      </c>
      <c r="W377" s="111" t="s">
        <v>178</v>
      </c>
      <c r="X377" s="18"/>
      <c r="Y377" s="18"/>
      <c r="Z377" s="18"/>
      <c r="AA377" s="111"/>
      <c r="AB377" s="15"/>
      <c r="AC377" s="17"/>
      <c r="AD377" s="18"/>
      <c r="AE377" s="290"/>
      <c r="AF377" s="28" t="str">
        <f t="shared" si="5"/>
        <v>s</v>
      </c>
    </row>
    <row r="378" spans="1:32" s="11" customFormat="1" ht="12.75" customHeight="1" x14ac:dyDescent="0.3">
      <c r="A378" s="104"/>
      <c r="B378" s="52"/>
      <c r="C378" s="781"/>
      <c r="D378" s="20" t="s">
        <v>3718</v>
      </c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37"/>
      <c r="Q378" s="38"/>
      <c r="R378" s="39"/>
      <c r="S378" s="109"/>
      <c r="T378" s="20"/>
      <c r="U378" s="22"/>
      <c r="V378" s="22"/>
      <c r="W378" s="109"/>
      <c r="X378" s="20"/>
      <c r="Y378" s="24"/>
      <c r="Z378" s="24"/>
      <c r="AA378" s="109"/>
      <c r="AB378" s="20"/>
      <c r="AC378" s="22"/>
      <c r="AD378" s="22"/>
      <c r="AE378" s="291"/>
      <c r="AF378" s="28" t="str">
        <f t="shared" si="5"/>
        <v>s</v>
      </c>
    </row>
    <row r="379" spans="1:32" s="11" customFormat="1" ht="12.75" customHeight="1" x14ac:dyDescent="0.3">
      <c r="A379" s="104"/>
      <c r="B379" s="52"/>
      <c r="C379" s="784" t="s">
        <v>1</v>
      </c>
      <c r="D379" s="25" t="s">
        <v>3213</v>
      </c>
      <c r="E379" s="26">
        <v>4</v>
      </c>
      <c r="F379" s="483">
        <v>112</v>
      </c>
      <c r="G379" s="108" t="s">
        <v>174</v>
      </c>
      <c r="H379" s="25" t="s">
        <v>3213</v>
      </c>
      <c r="I379" s="27">
        <v>4</v>
      </c>
      <c r="J379" s="454">
        <v>112</v>
      </c>
      <c r="K379" s="107" t="s">
        <v>174</v>
      </c>
      <c r="L379" s="25" t="s">
        <v>1256</v>
      </c>
      <c r="M379" s="28">
        <v>3</v>
      </c>
      <c r="N379" s="454" t="s">
        <v>397</v>
      </c>
      <c r="O379" s="107" t="s">
        <v>679</v>
      </c>
      <c r="P379" s="25" t="s">
        <v>3213</v>
      </c>
      <c r="Q379" s="27">
        <v>4</v>
      </c>
      <c r="R379" s="454">
        <v>112</v>
      </c>
      <c r="S379" s="107" t="s">
        <v>174</v>
      </c>
      <c r="T379" s="25" t="s">
        <v>3213</v>
      </c>
      <c r="U379" s="28">
        <v>4</v>
      </c>
      <c r="V379" s="454">
        <v>112</v>
      </c>
      <c r="W379" s="107" t="s">
        <v>174</v>
      </c>
      <c r="X379" s="25"/>
      <c r="Y379" s="28"/>
      <c r="Z379" s="28"/>
      <c r="AA379" s="107"/>
      <c r="AB379" s="25"/>
      <c r="AC379" s="27"/>
      <c r="AD379" s="28"/>
      <c r="AE379" s="292"/>
      <c r="AF379" s="28" t="str">
        <f t="shared" si="5"/>
        <v>c</v>
      </c>
    </row>
    <row r="380" spans="1:32" s="11" customFormat="1" ht="12.75" customHeight="1" x14ac:dyDescent="0.3">
      <c r="A380" s="104"/>
      <c r="B380" s="52"/>
      <c r="C380" s="784"/>
      <c r="D380" s="40"/>
      <c r="E380" s="41"/>
      <c r="F380" s="42"/>
      <c r="G380" s="105"/>
      <c r="H380" s="40"/>
      <c r="I380" s="42"/>
      <c r="J380" s="42"/>
      <c r="K380" s="105"/>
      <c r="L380" s="40"/>
      <c r="M380" s="42"/>
      <c r="N380" s="42"/>
      <c r="O380" s="105"/>
      <c r="P380" s="40"/>
      <c r="Q380" s="41"/>
      <c r="R380" s="42"/>
      <c r="S380" s="105"/>
      <c r="T380" s="40"/>
      <c r="U380" s="42"/>
      <c r="V380" s="42"/>
      <c r="W380" s="105"/>
      <c r="X380" s="40"/>
      <c r="Y380" s="43"/>
      <c r="Z380" s="43"/>
      <c r="AA380" s="106"/>
      <c r="AB380" s="40"/>
      <c r="AC380" s="41"/>
      <c r="AD380" s="42"/>
      <c r="AE380" s="293"/>
      <c r="AF380" s="28" t="str">
        <f t="shared" si="5"/>
        <v>c</v>
      </c>
    </row>
    <row r="381" spans="1:32" s="11" customFormat="1" ht="12.75" customHeight="1" x14ac:dyDescent="0.3">
      <c r="A381" s="102">
        <v>1</v>
      </c>
      <c r="B381" s="51" t="s">
        <v>2310</v>
      </c>
      <c r="C381" s="780" t="s">
        <v>0</v>
      </c>
      <c r="D381" s="15"/>
      <c r="E381" s="16"/>
      <c r="F381" s="16"/>
      <c r="G381" s="112"/>
      <c r="H381" s="15"/>
      <c r="I381" s="17"/>
      <c r="J381" s="18"/>
      <c r="K381" s="111"/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0"/>
      <c r="AF381" s="28" t="str">
        <f t="shared" si="5"/>
        <v>s</v>
      </c>
    </row>
    <row r="382" spans="1:32" s="11" customFormat="1" ht="12.75" customHeight="1" x14ac:dyDescent="0.3">
      <c r="A382" s="104"/>
      <c r="B382" s="52" t="s">
        <v>409</v>
      </c>
      <c r="C382" s="781"/>
      <c r="D382" s="20"/>
      <c r="E382" s="21"/>
      <c r="F382" s="21"/>
      <c r="G382" s="110"/>
      <c r="H382" s="20"/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1"/>
      <c r="AF382" s="28" t="str">
        <f t="shared" si="5"/>
        <v>s</v>
      </c>
    </row>
    <row r="383" spans="1:32" s="11" customFormat="1" ht="12.75" customHeight="1" x14ac:dyDescent="0.3">
      <c r="A383" s="104"/>
      <c r="B383" s="52"/>
      <c r="C383" s="784" t="s">
        <v>1</v>
      </c>
      <c r="D383" s="25" t="s">
        <v>3687</v>
      </c>
      <c r="E383" s="26">
        <v>4</v>
      </c>
      <c r="F383" s="26" t="s">
        <v>3688</v>
      </c>
      <c r="G383" s="108" t="s">
        <v>154</v>
      </c>
      <c r="H383" s="25" t="s">
        <v>3687</v>
      </c>
      <c r="I383" s="27">
        <v>4</v>
      </c>
      <c r="J383" s="28" t="s">
        <v>3688</v>
      </c>
      <c r="K383" s="107" t="s">
        <v>154</v>
      </c>
      <c r="L383" s="25" t="s">
        <v>3687</v>
      </c>
      <c r="M383" s="28">
        <v>4</v>
      </c>
      <c r="N383" s="28" t="s">
        <v>3688</v>
      </c>
      <c r="O383" s="107" t="s">
        <v>154</v>
      </c>
      <c r="P383" s="25" t="s">
        <v>3687</v>
      </c>
      <c r="Q383" s="27">
        <v>4</v>
      </c>
      <c r="R383" s="28" t="s">
        <v>3688</v>
      </c>
      <c r="S383" s="107" t="s">
        <v>154</v>
      </c>
      <c r="T383" s="25" t="s">
        <v>3687</v>
      </c>
      <c r="U383" s="28">
        <v>4</v>
      </c>
      <c r="V383" s="28" t="s">
        <v>3688</v>
      </c>
      <c r="W383" s="107" t="s">
        <v>154</v>
      </c>
      <c r="X383" s="25"/>
      <c r="Y383" s="28"/>
      <c r="Z383" s="28"/>
      <c r="AA383" s="107"/>
      <c r="AB383" s="25"/>
      <c r="AC383" s="27"/>
      <c r="AD383" s="28"/>
      <c r="AE383" s="292"/>
      <c r="AF383" s="28" t="str">
        <f t="shared" si="5"/>
        <v>c</v>
      </c>
    </row>
    <row r="384" spans="1:32" s="11" customFormat="1" ht="12.75" customHeight="1" x14ac:dyDescent="0.3">
      <c r="A384" s="104"/>
      <c r="B384" s="52"/>
      <c r="C384" s="784" t="s">
        <v>542</v>
      </c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3"/>
      <c r="AF384" s="28" t="str">
        <f t="shared" si="5"/>
        <v>t</v>
      </c>
    </row>
    <row r="385" spans="1:32" s="11" customFormat="1" ht="12.75" customHeight="1" x14ac:dyDescent="0.3">
      <c r="A385" s="102">
        <v>2</v>
      </c>
      <c r="B385" s="51" t="s">
        <v>3198</v>
      </c>
      <c r="C385" s="780" t="s">
        <v>0</v>
      </c>
      <c r="D385" s="15" t="s">
        <v>3689</v>
      </c>
      <c r="E385" s="16">
        <v>4</v>
      </c>
      <c r="F385" s="16" t="s">
        <v>3688</v>
      </c>
      <c r="G385" s="112" t="s">
        <v>154</v>
      </c>
      <c r="H385" s="15" t="s">
        <v>3689</v>
      </c>
      <c r="I385" s="17">
        <v>4</v>
      </c>
      <c r="J385" s="18" t="s">
        <v>3688</v>
      </c>
      <c r="K385" s="111" t="s">
        <v>154</v>
      </c>
      <c r="L385" s="15" t="s">
        <v>3689</v>
      </c>
      <c r="M385" s="18">
        <v>4</v>
      </c>
      <c r="N385" s="18" t="s">
        <v>3688</v>
      </c>
      <c r="O385" s="111" t="s">
        <v>154</v>
      </c>
      <c r="P385" s="34" t="s">
        <v>3689</v>
      </c>
      <c r="Q385" s="35">
        <v>4</v>
      </c>
      <c r="R385" s="36" t="s">
        <v>3688</v>
      </c>
      <c r="S385" s="111" t="s">
        <v>154</v>
      </c>
      <c r="T385" s="15" t="s">
        <v>3689</v>
      </c>
      <c r="U385" s="18">
        <v>4</v>
      </c>
      <c r="V385" s="18" t="s">
        <v>3688</v>
      </c>
      <c r="W385" s="111" t="s">
        <v>154</v>
      </c>
      <c r="X385" s="18"/>
      <c r="Y385" s="18"/>
      <c r="Z385" s="18"/>
      <c r="AA385" s="111"/>
      <c r="AB385" s="15"/>
      <c r="AC385" s="17"/>
      <c r="AD385" s="18"/>
      <c r="AE385" s="290"/>
      <c r="AF385" s="28" t="str">
        <f t="shared" si="5"/>
        <v>s</v>
      </c>
    </row>
    <row r="386" spans="1:32" s="11" customFormat="1" ht="12.75" customHeight="1" x14ac:dyDescent="0.3">
      <c r="A386" s="104"/>
      <c r="B386" s="52" t="s">
        <v>409</v>
      </c>
      <c r="C386" s="781"/>
      <c r="D386" s="20"/>
      <c r="E386" s="21"/>
      <c r="F386" s="21"/>
      <c r="G386" s="110"/>
      <c r="H386" s="20"/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1"/>
      <c r="AF386" s="28" t="str">
        <f t="shared" si="5"/>
        <v>s</v>
      </c>
    </row>
    <row r="387" spans="1:32" s="11" customFormat="1" ht="12.75" customHeight="1" x14ac:dyDescent="0.3">
      <c r="A387" s="104"/>
      <c r="B387" s="52"/>
      <c r="C387" s="784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2"/>
      <c r="AF387" s="28" t="str">
        <f t="shared" si="5"/>
        <v>c</v>
      </c>
    </row>
    <row r="388" spans="1:32" s="11" customFormat="1" ht="12.75" customHeight="1" x14ac:dyDescent="0.3">
      <c r="A388" s="104"/>
      <c r="B388" s="52"/>
      <c r="C388" s="784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3"/>
      <c r="AF388" s="28" t="str">
        <f t="shared" si="5"/>
        <v>c</v>
      </c>
    </row>
    <row r="389" spans="1:32" s="11" customFormat="1" ht="12.75" customHeight="1" x14ac:dyDescent="0.3">
      <c r="A389" s="102">
        <v>3</v>
      </c>
      <c r="B389" s="51" t="s">
        <v>3568</v>
      </c>
      <c r="C389" s="780" t="s">
        <v>0</v>
      </c>
      <c r="D389" s="15"/>
      <c r="E389" s="16"/>
      <c r="F389" s="16"/>
      <c r="G389" s="112"/>
      <c r="H389" s="15"/>
      <c r="I389" s="17"/>
      <c r="J389" s="18"/>
      <c r="K389" s="111"/>
      <c r="L389" s="18"/>
      <c r="M389" s="18"/>
      <c r="N389" s="18"/>
      <c r="O389" s="111"/>
      <c r="P389" s="15"/>
      <c r="Q389" s="17"/>
      <c r="R389" s="18"/>
      <c r="S389" s="111"/>
      <c r="T389" s="15"/>
      <c r="U389" s="18"/>
      <c r="V389" s="18"/>
      <c r="W389" s="111"/>
      <c r="X389" s="15"/>
      <c r="Y389" s="18"/>
      <c r="Z389" s="18"/>
      <c r="AA389" s="111"/>
      <c r="AB389" s="15"/>
      <c r="AC389" s="17"/>
      <c r="AD389" s="18"/>
      <c r="AE389" s="290"/>
      <c r="AF389" s="28" t="str">
        <f t="shared" ref="AF389:AF452" si="6">IF(C389=0,C388,C389)</f>
        <v>s</v>
      </c>
    </row>
    <row r="390" spans="1:32" s="11" customFormat="1" ht="12.75" customHeight="1" x14ac:dyDescent="0.3">
      <c r="A390" s="104"/>
      <c r="B390" s="52" t="s">
        <v>409</v>
      </c>
      <c r="C390" s="781"/>
      <c r="D390" s="20"/>
      <c r="E390" s="21"/>
      <c r="F390" s="21"/>
      <c r="G390" s="110"/>
      <c r="H390" s="20"/>
      <c r="I390" s="22"/>
      <c r="J390" s="22"/>
      <c r="K390" s="109"/>
      <c r="L390" s="20"/>
      <c r="M390" s="22"/>
      <c r="N390" s="22"/>
      <c r="O390" s="109"/>
      <c r="P390" s="20"/>
      <c r="Q390" s="24"/>
      <c r="R390" s="24"/>
      <c r="S390" s="109"/>
      <c r="T390" s="20"/>
      <c r="U390" s="24"/>
      <c r="V390" s="22"/>
      <c r="W390" s="109"/>
      <c r="X390" s="20"/>
      <c r="Y390" s="24"/>
      <c r="Z390" s="24"/>
      <c r="AA390" s="109"/>
      <c r="AB390" s="20"/>
      <c r="AC390" s="22"/>
      <c r="AD390" s="22"/>
      <c r="AE390" s="291"/>
      <c r="AF390" s="28" t="str">
        <f t="shared" si="6"/>
        <v>s</v>
      </c>
    </row>
    <row r="391" spans="1:32" s="11" customFormat="1" ht="12.75" customHeight="1" x14ac:dyDescent="0.3">
      <c r="A391" s="104"/>
      <c r="B391" s="52"/>
      <c r="C391" s="784" t="s">
        <v>1</v>
      </c>
      <c r="D391" s="25" t="s">
        <v>3617</v>
      </c>
      <c r="E391" s="26">
        <v>4</v>
      </c>
      <c r="F391" s="26" t="s">
        <v>3690</v>
      </c>
      <c r="G391" s="108" t="s">
        <v>183</v>
      </c>
      <c r="H391" s="25" t="s">
        <v>3617</v>
      </c>
      <c r="I391" s="27">
        <v>4</v>
      </c>
      <c r="J391" s="28" t="s">
        <v>3690</v>
      </c>
      <c r="K391" s="107" t="s">
        <v>183</v>
      </c>
      <c r="L391" s="25" t="s">
        <v>3617</v>
      </c>
      <c r="M391" s="28">
        <v>4</v>
      </c>
      <c r="N391" s="28" t="s">
        <v>3690</v>
      </c>
      <c r="O391" s="107" t="s">
        <v>183</v>
      </c>
      <c r="P391" s="30" t="s">
        <v>3617</v>
      </c>
      <c r="Q391" s="31">
        <v>4</v>
      </c>
      <c r="R391" s="28" t="s">
        <v>3690</v>
      </c>
      <c r="S391" s="107" t="s">
        <v>183</v>
      </c>
      <c r="T391" s="25" t="s">
        <v>3617</v>
      </c>
      <c r="U391" s="28">
        <v>4</v>
      </c>
      <c r="V391" s="28" t="s">
        <v>3690</v>
      </c>
      <c r="W391" s="107" t="s">
        <v>183</v>
      </c>
      <c r="X391" s="25"/>
      <c r="Y391" s="28"/>
      <c r="Z391" s="28"/>
      <c r="AA391" s="107"/>
      <c r="AB391" s="25"/>
      <c r="AC391" s="27"/>
      <c r="AD391" s="28"/>
      <c r="AE391" s="292"/>
      <c r="AF391" s="28" t="str">
        <f t="shared" si="6"/>
        <v>c</v>
      </c>
    </row>
    <row r="392" spans="1:32" s="11" customFormat="1" ht="12.75" customHeight="1" x14ac:dyDescent="0.3">
      <c r="A392" s="104"/>
      <c r="B392" s="52"/>
      <c r="C392" s="784" t="s">
        <v>542</v>
      </c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30"/>
      <c r="Q392" s="31"/>
      <c r="R392" s="32"/>
      <c r="S392" s="107"/>
      <c r="T392" s="25"/>
      <c r="U392" s="27"/>
      <c r="V392" s="27"/>
      <c r="W392" s="107"/>
      <c r="X392" s="25"/>
      <c r="Y392" s="33"/>
      <c r="Z392" s="33"/>
      <c r="AA392" s="113"/>
      <c r="AB392" s="25"/>
      <c r="AC392" s="27"/>
      <c r="AD392" s="28"/>
      <c r="AE392" s="292"/>
      <c r="AF392" s="28" t="str">
        <f t="shared" si="6"/>
        <v>t</v>
      </c>
    </row>
    <row r="393" spans="1:32" s="11" customFormat="1" ht="12.75" customHeight="1" x14ac:dyDescent="0.3">
      <c r="A393" s="102">
        <v>3</v>
      </c>
      <c r="B393" s="51" t="s">
        <v>3569</v>
      </c>
      <c r="C393" s="780" t="s">
        <v>0</v>
      </c>
      <c r="D393" s="15" t="s">
        <v>3617</v>
      </c>
      <c r="E393" s="16">
        <v>4</v>
      </c>
      <c r="F393" s="16" t="s">
        <v>3690</v>
      </c>
      <c r="G393" s="112" t="s">
        <v>181</v>
      </c>
      <c r="H393" s="15" t="s">
        <v>3617</v>
      </c>
      <c r="I393" s="17">
        <v>4</v>
      </c>
      <c r="J393" s="18" t="s">
        <v>3690</v>
      </c>
      <c r="K393" s="111" t="s">
        <v>181</v>
      </c>
      <c r="L393" s="15" t="s">
        <v>3617</v>
      </c>
      <c r="M393" s="18">
        <v>4</v>
      </c>
      <c r="N393" s="18" t="s">
        <v>3690</v>
      </c>
      <c r="O393" s="111" t="s">
        <v>181</v>
      </c>
      <c r="P393" s="34" t="s">
        <v>3617</v>
      </c>
      <c r="Q393" s="35">
        <v>4</v>
      </c>
      <c r="R393" s="36" t="s">
        <v>3690</v>
      </c>
      <c r="S393" s="111" t="s">
        <v>181</v>
      </c>
      <c r="T393" s="15" t="s">
        <v>3617</v>
      </c>
      <c r="U393" s="18">
        <v>4</v>
      </c>
      <c r="V393" s="18" t="s">
        <v>3690</v>
      </c>
      <c r="W393" s="111" t="s">
        <v>181</v>
      </c>
      <c r="X393" s="18"/>
      <c r="Y393" s="18"/>
      <c r="Z393" s="18"/>
      <c r="AA393" s="111"/>
      <c r="AB393" s="15"/>
      <c r="AC393" s="17"/>
      <c r="AD393" s="18"/>
      <c r="AE393" s="290"/>
      <c r="AF393" s="28" t="str">
        <f t="shared" si="6"/>
        <v>s</v>
      </c>
    </row>
    <row r="394" spans="1:32" s="11" customFormat="1" ht="12.75" customHeight="1" x14ac:dyDescent="0.3">
      <c r="A394" s="104"/>
      <c r="B394" s="52" t="s">
        <v>409</v>
      </c>
      <c r="C394" s="781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37"/>
      <c r="Q394" s="38"/>
      <c r="R394" s="39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1"/>
      <c r="AF394" s="28" t="str">
        <f t="shared" si="6"/>
        <v>s</v>
      </c>
    </row>
    <row r="395" spans="1:32" s="11" customFormat="1" ht="12.75" customHeight="1" x14ac:dyDescent="0.3">
      <c r="A395" s="104"/>
      <c r="B395" s="52"/>
      <c r="C395" s="784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7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2"/>
      <c r="AF395" s="28" t="str">
        <f t="shared" si="6"/>
        <v>c</v>
      </c>
    </row>
    <row r="396" spans="1:32" s="11" customFormat="1" ht="12.75" customHeight="1" x14ac:dyDescent="0.3">
      <c r="A396" s="104"/>
      <c r="B396" s="52"/>
      <c r="C396" s="784" t="s">
        <v>542</v>
      </c>
      <c r="D396" s="40"/>
      <c r="E396" s="41"/>
      <c r="F396" s="42"/>
      <c r="G396" s="105"/>
      <c r="H396" s="40"/>
      <c r="I396" s="42"/>
      <c r="J396" s="42"/>
      <c r="K396" s="105"/>
      <c r="L396" s="40"/>
      <c r="M396" s="42"/>
      <c r="N396" s="42"/>
      <c r="O396" s="105"/>
      <c r="P396" s="40"/>
      <c r="Q396" s="41"/>
      <c r="R396" s="42"/>
      <c r="S396" s="105"/>
      <c r="T396" s="40"/>
      <c r="U396" s="42"/>
      <c r="V396" s="42"/>
      <c r="W396" s="105"/>
      <c r="X396" s="40"/>
      <c r="Y396" s="43"/>
      <c r="Z396" s="43"/>
      <c r="AA396" s="106"/>
      <c r="AB396" s="40"/>
      <c r="AC396" s="41"/>
      <c r="AD396" s="42"/>
      <c r="AE396" s="293"/>
      <c r="AF396" s="28" t="str">
        <f t="shared" si="6"/>
        <v>t</v>
      </c>
    </row>
    <row r="397" spans="1:32" s="11" customFormat="1" ht="12.75" customHeight="1" x14ac:dyDescent="0.3">
      <c r="A397" s="102">
        <v>4</v>
      </c>
      <c r="B397" s="51" t="s">
        <v>3570</v>
      </c>
      <c r="C397" s="780" t="s">
        <v>0</v>
      </c>
      <c r="D397" s="15" t="s">
        <v>3620</v>
      </c>
      <c r="E397" s="16">
        <v>4</v>
      </c>
      <c r="F397" s="16" t="s">
        <v>3691</v>
      </c>
      <c r="G397" s="112" t="s">
        <v>183</v>
      </c>
      <c r="H397" s="15"/>
      <c r="I397" s="17"/>
      <c r="J397" s="18"/>
      <c r="K397" s="111"/>
      <c r="L397" s="15" t="s">
        <v>3620</v>
      </c>
      <c r="M397" s="18">
        <v>4</v>
      </c>
      <c r="N397" s="18" t="s">
        <v>3691</v>
      </c>
      <c r="O397" s="111" t="s">
        <v>183</v>
      </c>
      <c r="P397" s="34"/>
      <c r="Q397" s="35"/>
      <c r="R397" s="36"/>
      <c r="S397" s="111"/>
      <c r="T397" s="15" t="s">
        <v>3620</v>
      </c>
      <c r="U397" s="18">
        <v>4</v>
      </c>
      <c r="V397" s="18" t="s">
        <v>3691</v>
      </c>
      <c r="W397" s="111" t="s">
        <v>183</v>
      </c>
      <c r="X397" s="18"/>
      <c r="Y397" s="18"/>
      <c r="Z397" s="18"/>
      <c r="AA397" s="111"/>
      <c r="AB397" s="15"/>
      <c r="AC397" s="17"/>
      <c r="AD397" s="18"/>
      <c r="AE397" s="290"/>
      <c r="AF397" s="28" t="str">
        <f t="shared" si="6"/>
        <v>s</v>
      </c>
    </row>
    <row r="398" spans="1:32" s="11" customFormat="1" ht="12.75" customHeight="1" x14ac:dyDescent="0.3">
      <c r="A398" s="104"/>
      <c r="B398" s="52" t="s">
        <v>409</v>
      </c>
      <c r="C398" s="781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1"/>
      <c r="AF398" s="28" t="str">
        <f t="shared" si="6"/>
        <v>s</v>
      </c>
    </row>
    <row r="399" spans="1:32" s="11" customFormat="1" ht="12.75" customHeight="1" x14ac:dyDescent="0.3">
      <c r="A399" s="104"/>
      <c r="B399" s="52"/>
      <c r="C399" s="784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/>
      <c r="Y399" s="28"/>
      <c r="Z399" s="28"/>
      <c r="AA399" s="107"/>
      <c r="AB399" s="25"/>
      <c r="AC399" s="27"/>
      <c r="AD399" s="28"/>
      <c r="AE399" s="292"/>
      <c r="AF399" s="28" t="str">
        <f t="shared" si="6"/>
        <v>c</v>
      </c>
    </row>
    <row r="400" spans="1:32" s="11" customFormat="1" ht="12.75" customHeight="1" x14ac:dyDescent="0.3">
      <c r="A400" s="104"/>
      <c r="B400" s="52"/>
      <c r="C400" s="784" t="s">
        <v>542</v>
      </c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3"/>
      <c r="AF400" s="28" t="str">
        <f t="shared" si="6"/>
        <v>t</v>
      </c>
    </row>
    <row r="401" spans="1:32" s="11" customFormat="1" ht="12.75" customHeight="1" x14ac:dyDescent="0.3">
      <c r="A401" s="102">
        <v>4</v>
      </c>
      <c r="B401" s="51" t="s">
        <v>3571</v>
      </c>
      <c r="C401" s="780" t="s">
        <v>0</v>
      </c>
      <c r="D401" s="15"/>
      <c r="E401" s="16"/>
      <c r="F401" s="16"/>
      <c r="G401" s="112"/>
      <c r="H401" s="15"/>
      <c r="I401" s="17"/>
      <c r="J401" s="18"/>
      <c r="K401" s="111"/>
      <c r="L401" s="18"/>
      <c r="M401" s="18"/>
      <c r="N401" s="18"/>
      <c r="O401" s="111"/>
      <c r="P401" s="15"/>
      <c r="Q401" s="17"/>
      <c r="R401" s="18"/>
      <c r="S401" s="111"/>
      <c r="T401" s="15"/>
      <c r="U401" s="18"/>
      <c r="V401" s="18"/>
      <c r="W401" s="111"/>
      <c r="X401" s="15"/>
      <c r="Y401" s="18"/>
      <c r="Z401" s="18"/>
      <c r="AA401" s="111"/>
      <c r="AB401" s="15"/>
      <c r="AC401" s="17"/>
      <c r="AD401" s="18"/>
      <c r="AE401" s="290"/>
      <c r="AF401" s="28" t="str">
        <f t="shared" si="6"/>
        <v>s</v>
      </c>
    </row>
    <row r="402" spans="1:32" s="11" customFormat="1" ht="12.75" customHeight="1" x14ac:dyDescent="0.3">
      <c r="A402" s="104"/>
      <c r="B402" s="52" t="s">
        <v>409</v>
      </c>
      <c r="C402" s="781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20"/>
      <c r="Q402" s="24"/>
      <c r="R402" s="24"/>
      <c r="S402" s="109"/>
      <c r="T402" s="20"/>
      <c r="U402" s="24"/>
      <c r="V402" s="22"/>
      <c r="W402" s="109"/>
      <c r="X402" s="20"/>
      <c r="Y402" s="24"/>
      <c r="Z402" s="24"/>
      <c r="AA402" s="109"/>
      <c r="AB402" s="20"/>
      <c r="AC402" s="22"/>
      <c r="AD402" s="22"/>
      <c r="AE402" s="291"/>
      <c r="AF402" s="28" t="str">
        <f t="shared" si="6"/>
        <v>s</v>
      </c>
    </row>
    <row r="403" spans="1:32" s="11" customFormat="1" ht="12.75" customHeight="1" x14ac:dyDescent="0.3">
      <c r="A403" s="104"/>
      <c r="B403" s="52"/>
      <c r="C403" s="784" t="s">
        <v>1</v>
      </c>
      <c r="D403" s="25" t="s">
        <v>3620</v>
      </c>
      <c r="E403" s="26">
        <v>4</v>
      </c>
      <c r="F403" s="26"/>
      <c r="G403" s="108" t="s">
        <v>181</v>
      </c>
      <c r="H403" s="25"/>
      <c r="I403" s="27"/>
      <c r="J403" s="28"/>
      <c r="K403" s="107"/>
      <c r="L403" s="25" t="s">
        <v>3620</v>
      </c>
      <c r="M403" s="28">
        <v>4</v>
      </c>
      <c r="N403" s="28"/>
      <c r="O403" s="107" t="s">
        <v>181</v>
      </c>
      <c r="P403" s="30"/>
      <c r="Q403" s="31"/>
      <c r="R403" s="28"/>
      <c r="S403" s="107"/>
      <c r="T403" s="25" t="s">
        <v>3620</v>
      </c>
      <c r="U403" s="28">
        <v>4</v>
      </c>
      <c r="V403" s="28"/>
      <c r="W403" s="107" t="s">
        <v>181</v>
      </c>
      <c r="X403" s="25"/>
      <c r="Y403" s="28"/>
      <c r="Z403" s="28"/>
      <c r="AA403" s="107"/>
      <c r="AB403" s="25"/>
      <c r="AC403" s="27"/>
      <c r="AD403" s="28"/>
      <c r="AE403" s="292"/>
      <c r="AF403" s="28" t="str">
        <f t="shared" si="6"/>
        <v>c</v>
      </c>
    </row>
    <row r="404" spans="1:32" s="11" customFormat="1" ht="12.75" customHeight="1" x14ac:dyDescent="0.3">
      <c r="A404" s="104"/>
      <c r="B404" s="52"/>
      <c r="C404" s="784" t="s">
        <v>542</v>
      </c>
      <c r="D404" s="25"/>
      <c r="E404" s="26"/>
      <c r="F404" s="26"/>
      <c r="G404" s="108"/>
      <c r="H404" s="25"/>
      <c r="I404" s="28"/>
      <c r="J404" s="28"/>
      <c r="K404" s="107"/>
      <c r="L404" s="25"/>
      <c r="M404" s="28"/>
      <c r="N404" s="28"/>
      <c r="O404" s="107"/>
      <c r="P404" s="30"/>
      <c r="Q404" s="31"/>
      <c r="R404" s="32"/>
      <c r="S404" s="107"/>
      <c r="T404" s="25"/>
      <c r="U404" s="27"/>
      <c r="V404" s="27"/>
      <c r="W404" s="107"/>
      <c r="X404" s="25"/>
      <c r="Y404" s="33"/>
      <c r="Z404" s="33"/>
      <c r="AA404" s="113"/>
      <c r="AB404" s="25"/>
      <c r="AC404" s="27"/>
      <c r="AD404" s="28"/>
      <c r="AE404" s="292"/>
      <c r="AF404" s="28" t="str">
        <f t="shared" si="6"/>
        <v>t</v>
      </c>
    </row>
    <row r="405" spans="1:32" s="11" customFormat="1" ht="12.75" customHeight="1" x14ac:dyDescent="0.3">
      <c r="A405" s="102">
        <v>5</v>
      </c>
      <c r="B405" s="51" t="s">
        <v>3208</v>
      </c>
      <c r="C405" s="780" t="s">
        <v>0</v>
      </c>
      <c r="D405" s="15"/>
      <c r="E405" s="16"/>
      <c r="F405" s="16"/>
      <c r="G405" s="112"/>
      <c r="H405" s="15"/>
      <c r="I405" s="17"/>
      <c r="J405" s="18"/>
      <c r="K405" s="111"/>
      <c r="L405" s="18"/>
      <c r="M405" s="18"/>
      <c r="N405" s="18"/>
      <c r="O405" s="111"/>
      <c r="P405" s="15"/>
      <c r="Q405" s="17"/>
      <c r="R405" s="18"/>
      <c r="S405" s="111"/>
      <c r="T405" s="15"/>
      <c r="U405" s="17"/>
      <c r="V405" s="18"/>
      <c r="W405" s="111"/>
      <c r="X405" s="15"/>
      <c r="Y405" s="18"/>
      <c r="Z405" s="18"/>
      <c r="AA405" s="111"/>
      <c r="AB405" s="15"/>
      <c r="AC405" s="17"/>
      <c r="AD405" s="18"/>
      <c r="AE405" s="290"/>
      <c r="AF405" s="28" t="str">
        <f t="shared" si="6"/>
        <v>s</v>
      </c>
    </row>
    <row r="406" spans="1:32" s="11" customFormat="1" ht="12.75" customHeight="1" x14ac:dyDescent="0.3">
      <c r="A406" s="104"/>
      <c r="B406" s="52" t="s">
        <v>409</v>
      </c>
      <c r="C406" s="781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20"/>
      <c r="Q406" s="24"/>
      <c r="R406" s="24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1"/>
      <c r="AF406" s="28" t="str">
        <f t="shared" si="6"/>
        <v>s</v>
      </c>
    </row>
    <row r="407" spans="1:32" s="11" customFormat="1" ht="12.75" customHeight="1" x14ac:dyDescent="0.3">
      <c r="A407" s="104"/>
      <c r="B407" s="52"/>
      <c r="C407" s="784" t="s">
        <v>1</v>
      </c>
      <c r="D407" s="25"/>
      <c r="E407" s="26"/>
      <c r="F407" s="26"/>
      <c r="G407" s="108"/>
      <c r="H407" s="25" t="s">
        <v>3620</v>
      </c>
      <c r="I407" s="27">
        <v>4</v>
      </c>
      <c r="J407" s="28"/>
      <c r="K407" s="107" t="s">
        <v>181</v>
      </c>
      <c r="L407" s="25"/>
      <c r="M407" s="28"/>
      <c r="N407" s="28"/>
      <c r="O407" s="107"/>
      <c r="P407" s="30" t="s">
        <v>3620</v>
      </c>
      <c r="Q407" s="31">
        <v>4</v>
      </c>
      <c r="R407" s="28"/>
      <c r="S407" s="107" t="s">
        <v>181</v>
      </c>
      <c r="T407" s="25"/>
      <c r="U407" s="28"/>
      <c r="V407" s="28"/>
      <c r="W407" s="107"/>
      <c r="X407" s="25" t="s">
        <v>3620</v>
      </c>
      <c r="Y407" s="28">
        <v>4</v>
      </c>
      <c r="Z407" s="28"/>
      <c r="AA407" s="107" t="s">
        <v>181</v>
      </c>
      <c r="AB407" s="25" t="s">
        <v>3620</v>
      </c>
      <c r="AC407" s="27">
        <v>4</v>
      </c>
      <c r="AD407" s="28"/>
      <c r="AE407" s="292" t="s">
        <v>181</v>
      </c>
      <c r="AF407" s="28" t="str">
        <f t="shared" si="6"/>
        <v>c</v>
      </c>
    </row>
    <row r="408" spans="1:32" s="11" customFormat="1" ht="12.75" customHeight="1" x14ac:dyDescent="0.3">
      <c r="A408" s="104"/>
      <c r="B408" s="52"/>
      <c r="C408" s="784"/>
      <c r="D408" s="25"/>
      <c r="E408" s="26"/>
      <c r="F408" s="26"/>
      <c r="G408" s="108"/>
      <c r="H408" s="25"/>
      <c r="I408" s="28"/>
      <c r="J408" s="28"/>
      <c r="K408" s="107"/>
      <c r="L408" s="25"/>
      <c r="M408" s="28"/>
      <c r="N408" s="28"/>
      <c r="O408" s="107"/>
      <c r="P408" s="30"/>
      <c r="Q408" s="31"/>
      <c r="R408" s="32"/>
      <c r="S408" s="107"/>
      <c r="T408" s="25"/>
      <c r="U408" s="28"/>
      <c r="V408" s="28"/>
      <c r="W408" s="107"/>
      <c r="X408" s="25"/>
      <c r="Y408" s="33"/>
      <c r="Z408" s="33"/>
      <c r="AA408" s="113"/>
      <c r="AB408" s="25"/>
      <c r="AC408" s="27"/>
      <c r="AD408" s="28"/>
      <c r="AE408" s="292"/>
      <c r="AF408" s="28" t="str">
        <f t="shared" si="6"/>
        <v>c</v>
      </c>
    </row>
    <row r="409" spans="1:32" s="11" customFormat="1" ht="12.75" customHeight="1" x14ac:dyDescent="0.3">
      <c r="A409" s="102">
        <v>6</v>
      </c>
      <c r="B409" s="51" t="s">
        <v>3238</v>
      </c>
      <c r="C409" s="780" t="s">
        <v>0</v>
      </c>
      <c r="D409" s="15"/>
      <c r="E409" s="16"/>
      <c r="F409" s="16"/>
      <c r="G409" s="112"/>
      <c r="H409" s="15" t="s">
        <v>3620</v>
      </c>
      <c r="I409" s="17">
        <v>4</v>
      </c>
      <c r="J409" s="18"/>
      <c r="K409" s="111" t="s">
        <v>183</v>
      </c>
      <c r="L409" s="15"/>
      <c r="M409" s="18"/>
      <c r="N409" s="18"/>
      <c r="O409" s="111"/>
      <c r="P409" s="34" t="s">
        <v>3620</v>
      </c>
      <c r="Q409" s="35">
        <v>4</v>
      </c>
      <c r="R409" s="36"/>
      <c r="S409" s="111" t="s">
        <v>183</v>
      </c>
      <c r="T409" s="15"/>
      <c r="U409" s="18"/>
      <c r="V409" s="18"/>
      <c r="W409" s="111"/>
      <c r="X409" s="18" t="s">
        <v>3620</v>
      </c>
      <c r="Y409" s="18">
        <v>4</v>
      </c>
      <c r="Z409" s="18"/>
      <c r="AA409" s="111" t="s">
        <v>183</v>
      </c>
      <c r="AB409" s="15" t="s">
        <v>3620</v>
      </c>
      <c r="AC409" s="17">
        <v>4</v>
      </c>
      <c r="AD409" s="18"/>
      <c r="AE409" s="290" t="s">
        <v>183</v>
      </c>
      <c r="AF409" s="28" t="str">
        <f t="shared" si="6"/>
        <v>s</v>
      </c>
    </row>
    <row r="410" spans="1:32" s="11" customFormat="1" ht="12.75" customHeight="1" x14ac:dyDescent="0.3">
      <c r="A410" s="104"/>
      <c r="B410" s="52" t="s">
        <v>409</v>
      </c>
      <c r="C410" s="781"/>
      <c r="D410" s="20"/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1"/>
      <c r="AF410" s="28" t="str">
        <f t="shared" si="6"/>
        <v>s</v>
      </c>
    </row>
    <row r="411" spans="1:32" s="11" customFormat="1" ht="12.75" customHeight="1" x14ac:dyDescent="0.3">
      <c r="A411" s="104"/>
      <c r="B411" s="52"/>
      <c r="C411" s="784" t="s">
        <v>1</v>
      </c>
      <c r="D411" s="25"/>
      <c r="E411" s="26"/>
      <c r="F411" s="26"/>
      <c r="G411" s="108"/>
      <c r="H411" s="25"/>
      <c r="I411" s="27"/>
      <c r="J411" s="28"/>
      <c r="K411" s="107"/>
      <c r="L411" s="25"/>
      <c r="M411" s="28"/>
      <c r="N411" s="28"/>
      <c r="O411" s="107"/>
      <c r="P411" s="25"/>
      <c r="Q411" s="27"/>
      <c r="R411" s="28"/>
      <c r="S411" s="107"/>
      <c r="T411" s="25"/>
      <c r="U411" s="28"/>
      <c r="V411" s="28"/>
      <c r="W411" s="107"/>
      <c r="X411" s="25"/>
      <c r="Y411" s="28"/>
      <c r="Z411" s="28"/>
      <c r="AA411" s="107"/>
      <c r="AB411" s="25"/>
      <c r="AC411" s="27"/>
      <c r="AD411" s="28"/>
      <c r="AE411" s="292"/>
      <c r="AF411" s="28" t="str">
        <f t="shared" si="6"/>
        <v>c</v>
      </c>
    </row>
    <row r="412" spans="1:32" s="11" customFormat="1" ht="12.75" customHeight="1" x14ac:dyDescent="0.3">
      <c r="A412" s="103"/>
      <c r="B412" s="52"/>
      <c r="C412" s="785"/>
      <c r="D412" s="25"/>
      <c r="E412" s="26"/>
      <c r="F412" s="26"/>
      <c r="G412" s="108"/>
      <c r="H412" s="25"/>
      <c r="I412" s="28"/>
      <c r="J412" s="28"/>
      <c r="K412" s="107"/>
      <c r="L412" s="25"/>
      <c r="M412" s="28"/>
      <c r="N412" s="28"/>
      <c r="O412" s="107"/>
      <c r="P412" s="25"/>
      <c r="Q412" s="27"/>
      <c r="R412" s="28"/>
      <c r="S412" s="107"/>
      <c r="T412" s="25"/>
      <c r="U412" s="28"/>
      <c r="V412" s="28"/>
      <c r="W412" s="107"/>
      <c r="X412" s="25"/>
      <c r="Y412" s="33"/>
      <c r="Z412" s="33"/>
      <c r="AA412" s="113"/>
      <c r="AB412" s="25"/>
      <c r="AC412" s="27"/>
      <c r="AD412" s="28"/>
      <c r="AE412" s="292"/>
      <c r="AF412" s="28" t="str">
        <f t="shared" si="6"/>
        <v>c</v>
      </c>
    </row>
    <row r="413" spans="1:32" s="11" customFormat="1" ht="12.75" customHeight="1" x14ac:dyDescent="0.3">
      <c r="A413" s="102">
        <v>7</v>
      </c>
      <c r="B413" s="51" t="s">
        <v>3713</v>
      </c>
      <c r="C413" s="780" t="s">
        <v>0</v>
      </c>
      <c r="D413" s="15"/>
      <c r="E413" s="16"/>
      <c r="F413" s="16"/>
      <c r="G413" s="112"/>
      <c r="H413" s="15" t="s">
        <v>3222</v>
      </c>
      <c r="I413" s="17">
        <v>4</v>
      </c>
      <c r="J413" s="18"/>
      <c r="K413" s="111" t="s">
        <v>167</v>
      </c>
      <c r="L413" s="18"/>
      <c r="M413" s="18"/>
      <c r="N413" s="18"/>
      <c r="O413" s="111"/>
      <c r="P413" s="18" t="s">
        <v>3222</v>
      </c>
      <c r="Q413" s="18">
        <v>4</v>
      </c>
      <c r="R413" s="18"/>
      <c r="S413" s="111" t="s">
        <v>167</v>
      </c>
      <c r="T413" s="15"/>
      <c r="U413" s="18"/>
      <c r="V413" s="18"/>
      <c r="W413" s="111"/>
      <c r="X413" s="15"/>
      <c r="Y413" s="18"/>
      <c r="Z413" s="18"/>
      <c r="AA413" s="111"/>
      <c r="AB413" s="15"/>
      <c r="AC413" s="18"/>
      <c r="AD413" s="18"/>
      <c r="AE413" s="290"/>
      <c r="AF413" s="28" t="str">
        <f t="shared" si="6"/>
        <v>s</v>
      </c>
    </row>
    <row r="414" spans="1:32" s="11" customFormat="1" ht="12.75" customHeight="1" x14ac:dyDescent="0.3">
      <c r="A414" s="104"/>
      <c r="B414" s="52" t="s">
        <v>409</v>
      </c>
      <c r="C414" s="781"/>
      <c r="D414" s="20"/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2"/>
      <c r="S414" s="109"/>
      <c r="T414" s="20"/>
      <c r="U414" s="22"/>
      <c r="V414" s="22"/>
      <c r="W414" s="109"/>
      <c r="X414" s="20"/>
      <c r="Y414" s="24"/>
      <c r="Z414" s="24"/>
      <c r="AA414" s="109"/>
      <c r="AB414" s="20"/>
      <c r="AC414" s="22"/>
      <c r="AD414" s="22"/>
      <c r="AE414" s="291"/>
      <c r="AF414" s="28" t="str">
        <f t="shared" si="6"/>
        <v>s</v>
      </c>
    </row>
    <row r="415" spans="1:32" s="11" customFormat="1" ht="12.75" customHeight="1" x14ac:dyDescent="0.3">
      <c r="A415" s="104"/>
      <c r="B415" s="52"/>
      <c r="C415" s="784" t="s">
        <v>1</v>
      </c>
      <c r="D415" s="25"/>
      <c r="E415" s="26"/>
      <c r="F415" s="26"/>
      <c r="G415" s="108"/>
      <c r="H415" s="25"/>
      <c r="I415" s="27"/>
      <c r="J415" s="28"/>
      <c r="K415" s="107"/>
      <c r="L415" s="25"/>
      <c r="M415" s="28"/>
      <c r="N415" s="28"/>
      <c r="O415" s="107"/>
      <c r="P415" s="25"/>
      <c r="Q415" s="28"/>
      <c r="R415" s="28"/>
      <c r="S415" s="107"/>
      <c r="T415" s="25"/>
      <c r="U415" s="28"/>
      <c r="V415" s="28"/>
      <c r="W415" s="107"/>
      <c r="X415" s="25"/>
      <c r="Y415" s="28"/>
      <c r="Z415" s="28"/>
      <c r="AA415" s="107"/>
      <c r="AB415" s="25"/>
      <c r="AC415" s="27"/>
      <c r="AD415" s="28"/>
      <c r="AE415" s="292"/>
      <c r="AF415" s="28" t="str">
        <f t="shared" si="6"/>
        <v>c</v>
      </c>
    </row>
    <row r="416" spans="1:32" s="11" customFormat="1" ht="12.75" customHeight="1" x14ac:dyDescent="0.3">
      <c r="A416" s="104"/>
      <c r="B416" s="52"/>
      <c r="C416" s="784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25"/>
      <c r="Q416" s="28"/>
      <c r="R416" s="28"/>
      <c r="S416" s="107"/>
      <c r="T416" s="25"/>
      <c r="U416" s="28"/>
      <c r="V416" s="28"/>
      <c r="W416" s="107"/>
      <c r="X416" s="25"/>
      <c r="Y416" s="33"/>
      <c r="Z416" s="33"/>
      <c r="AA416" s="113"/>
      <c r="AB416" s="25"/>
      <c r="AC416" s="33"/>
      <c r="AD416" s="33"/>
      <c r="AE416" s="294"/>
      <c r="AF416" s="28" t="str">
        <f t="shared" si="6"/>
        <v>c</v>
      </c>
    </row>
    <row r="417" spans="1:32" s="11" customFormat="1" ht="12.75" customHeight="1" x14ac:dyDescent="0.3">
      <c r="A417" s="102">
        <v>7</v>
      </c>
      <c r="B417" s="51" t="s">
        <v>3692</v>
      </c>
      <c r="C417" s="780" t="s">
        <v>0</v>
      </c>
      <c r="D417" s="15"/>
      <c r="E417" s="16"/>
      <c r="F417" s="16"/>
      <c r="G417" s="112"/>
      <c r="H417" s="15"/>
      <c r="I417" s="17"/>
      <c r="J417" s="18"/>
      <c r="K417" s="111"/>
      <c r="L417" s="15"/>
      <c r="M417" s="18"/>
      <c r="N417" s="18"/>
      <c r="O417" s="111"/>
      <c r="P417" s="15"/>
      <c r="Q417" s="18"/>
      <c r="R417" s="18"/>
      <c r="S417" s="111"/>
      <c r="T417" s="18"/>
      <c r="U417" s="18"/>
      <c r="V417" s="18"/>
      <c r="W417" s="111"/>
      <c r="X417" s="15"/>
      <c r="Y417" s="18"/>
      <c r="Z417" s="18"/>
      <c r="AA417" s="111"/>
      <c r="AB417" s="15"/>
      <c r="AC417" s="18"/>
      <c r="AD417" s="18"/>
      <c r="AE417" s="290"/>
      <c r="AF417" s="28" t="str">
        <f t="shared" si="6"/>
        <v>s</v>
      </c>
    </row>
    <row r="418" spans="1:32" s="11" customFormat="1" ht="12.75" customHeight="1" x14ac:dyDescent="0.3">
      <c r="A418" s="104"/>
      <c r="B418" s="52" t="s">
        <v>409</v>
      </c>
      <c r="C418" s="781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20"/>
      <c r="Q418" s="22"/>
      <c r="R418" s="22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1"/>
      <c r="AF418" s="28" t="str">
        <f t="shared" si="6"/>
        <v>s</v>
      </c>
    </row>
    <row r="419" spans="1:32" s="11" customFormat="1" ht="12.75" customHeight="1" x14ac:dyDescent="0.3">
      <c r="A419" s="104"/>
      <c r="B419" s="52"/>
      <c r="C419" s="784" t="s">
        <v>1</v>
      </c>
      <c r="D419" s="25" t="s">
        <v>3222</v>
      </c>
      <c r="E419" s="26">
        <v>4</v>
      </c>
      <c r="F419" s="26"/>
      <c r="G419" s="108" t="s">
        <v>167</v>
      </c>
      <c r="H419" s="25" t="s">
        <v>3222</v>
      </c>
      <c r="I419" s="27">
        <v>4</v>
      </c>
      <c r="J419" s="28"/>
      <c r="K419" s="107" t="s">
        <v>167</v>
      </c>
      <c r="L419" s="28" t="s">
        <v>3222</v>
      </c>
      <c r="M419" s="28">
        <v>4</v>
      </c>
      <c r="N419" s="28"/>
      <c r="O419" s="107" t="s">
        <v>167</v>
      </c>
      <c r="P419" s="25" t="s">
        <v>3222</v>
      </c>
      <c r="Q419" s="27">
        <v>4</v>
      </c>
      <c r="R419" s="28"/>
      <c r="S419" s="107" t="s">
        <v>167</v>
      </c>
      <c r="T419" s="25" t="s">
        <v>3222</v>
      </c>
      <c r="U419" s="28">
        <v>4</v>
      </c>
      <c r="V419" s="28"/>
      <c r="W419" s="107" t="s">
        <v>167</v>
      </c>
      <c r="X419" s="25"/>
      <c r="Y419" s="28"/>
      <c r="Z419" s="28"/>
      <c r="AA419" s="107"/>
      <c r="AB419" s="25"/>
      <c r="AC419" s="27"/>
      <c r="AD419" s="28"/>
      <c r="AE419" s="292"/>
      <c r="AF419" s="28" t="str">
        <f t="shared" si="6"/>
        <v>c</v>
      </c>
    </row>
    <row r="420" spans="1:32" s="11" customFormat="1" ht="12.75" customHeight="1" x14ac:dyDescent="0.3">
      <c r="A420" s="103"/>
      <c r="B420" s="52"/>
      <c r="C420" s="785"/>
      <c r="D420" s="25"/>
      <c r="E420" s="26"/>
      <c r="F420" s="26"/>
      <c r="G420" s="108"/>
      <c r="H420" s="25"/>
      <c r="I420" s="28"/>
      <c r="J420" s="28"/>
      <c r="K420" s="107"/>
      <c r="L420" s="25"/>
      <c r="M420" s="28"/>
      <c r="N420" s="28"/>
      <c r="O420" s="107"/>
      <c r="P420" s="25"/>
      <c r="Q420" s="27"/>
      <c r="R420" s="27"/>
      <c r="S420" s="107"/>
      <c r="T420" s="25"/>
      <c r="U420" s="28"/>
      <c r="V420" s="28"/>
      <c r="W420" s="107"/>
      <c r="X420" s="25"/>
      <c r="Y420" s="33"/>
      <c r="Z420" s="33"/>
      <c r="AA420" s="113"/>
      <c r="AB420" s="25"/>
      <c r="AC420" s="33"/>
      <c r="AD420" s="33"/>
      <c r="AE420" s="294"/>
      <c r="AF420" s="28" t="str">
        <f t="shared" si="6"/>
        <v>c</v>
      </c>
    </row>
    <row r="421" spans="1:32" s="11" customFormat="1" ht="12.75" customHeight="1" x14ac:dyDescent="0.3">
      <c r="A421" s="102">
        <v>8</v>
      </c>
      <c r="B421" s="51" t="s">
        <v>3714</v>
      </c>
      <c r="C421" s="780" t="s">
        <v>0</v>
      </c>
      <c r="D421" s="15" t="s">
        <v>3222</v>
      </c>
      <c r="E421" s="16">
        <v>4</v>
      </c>
      <c r="F421" s="16"/>
      <c r="G421" s="112" t="s">
        <v>164</v>
      </c>
      <c r="H421" s="15"/>
      <c r="I421" s="17"/>
      <c r="J421" s="18"/>
      <c r="K421" s="111"/>
      <c r="L421" s="15" t="s">
        <v>3222</v>
      </c>
      <c r="M421" s="18">
        <v>4</v>
      </c>
      <c r="N421" s="18"/>
      <c r="O421" s="111" t="s">
        <v>164</v>
      </c>
      <c r="P421" s="34"/>
      <c r="Q421" s="35"/>
      <c r="R421" s="36"/>
      <c r="S421" s="111"/>
      <c r="T421" s="15" t="s">
        <v>3222</v>
      </c>
      <c r="U421" s="18">
        <v>4</v>
      </c>
      <c r="V421" s="18"/>
      <c r="W421" s="111" t="s">
        <v>164</v>
      </c>
      <c r="X421" s="18"/>
      <c r="Y421" s="18"/>
      <c r="Z421" s="18"/>
      <c r="AA421" s="111"/>
      <c r="AB421" s="15"/>
      <c r="AC421" s="17"/>
      <c r="AD421" s="18"/>
      <c r="AE421" s="290"/>
      <c r="AF421" s="28" t="str">
        <f t="shared" si="6"/>
        <v>s</v>
      </c>
    </row>
    <row r="422" spans="1:32" s="11" customFormat="1" ht="12.75" customHeight="1" x14ac:dyDescent="0.3">
      <c r="A422" s="104"/>
      <c r="B422" s="52" t="s">
        <v>409</v>
      </c>
      <c r="C422" s="781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1"/>
      <c r="AF422" s="28" t="str">
        <f t="shared" si="6"/>
        <v>s</v>
      </c>
    </row>
    <row r="423" spans="1:32" s="11" customFormat="1" ht="12.75" customHeight="1" x14ac:dyDescent="0.3">
      <c r="A423" s="104"/>
      <c r="B423" s="52"/>
      <c r="C423" s="784" t="s">
        <v>1</v>
      </c>
      <c r="D423" s="25"/>
      <c r="E423" s="26"/>
      <c r="F423" s="26"/>
      <c r="G423" s="108"/>
      <c r="H423" s="25"/>
      <c r="I423" s="27"/>
      <c r="J423" s="28"/>
      <c r="K423" s="107"/>
      <c r="L423" s="25"/>
      <c r="M423" s="28"/>
      <c r="N423" s="28"/>
      <c r="O423" s="107"/>
      <c r="P423" s="25"/>
      <c r="Q423" s="27"/>
      <c r="R423" s="28"/>
      <c r="S423" s="107"/>
      <c r="T423" s="25"/>
      <c r="U423" s="28"/>
      <c r="V423" s="28"/>
      <c r="W423" s="107"/>
      <c r="X423" s="25"/>
      <c r="Y423" s="28"/>
      <c r="Z423" s="28"/>
      <c r="AA423" s="107"/>
      <c r="AB423" s="25"/>
      <c r="AC423" s="27"/>
      <c r="AD423" s="28"/>
      <c r="AE423" s="292"/>
      <c r="AF423" s="28" t="str">
        <f t="shared" si="6"/>
        <v>c</v>
      </c>
    </row>
    <row r="424" spans="1:32" s="11" customFormat="1" ht="12.75" customHeight="1" x14ac:dyDescent="0.3">
      <c r="A424" s="104"/>
      <c r="B424" s="54"/>
      <c r="C424" s="784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3"/>
      <c r="AF424" s="28" t="str">
        <f t="shared" si="6"/>
        <v>c</v>
      </c>
    </row>
    <row r="425" spans="1:32" s="11" customFormat="1" ht="12.75" customHeight="1" x14ac:dyDescent="0.3">
      <c r="A425" s="102">
        <v>8</v>
      </c>
      <c r="B425" s="51" t="s">
        <v>3715</v>
      </c>
      <c r="C425" s="780" t="s">
        <v>0</v>
      </c>
      <c r="D425" s="15"/>
      <c r="E425" s="16"/>
      <c r="F425" s="16"/>
      <c r="G425" s="112"/>
      <c r="H425" s="15"/>
      <c r="I425" s="17"/>
      <c r="J425" s="18"/>
      <c r="K425" s="111"/>
      <c r="L425" s="15"/>
      <c r="M425" s="18"/>
      <c r="N425" s="18"/>
      <c r="O425" s="111"/>
      <c r="P425" s="34"/>
      <c r="Q425" s="35"/>
      <c r="R425" s="36"/>
      <c r="S425" s="111"/>
      <c r="T425" s="15"/>
      <c r="U425" s="18"/>
      <c r="V425" s="18"/>
      <c r="W425" s="111"/>
      <c r="X425" s="18"/>
      <c r="Y425" s="18"/>
      <c r="Z425" s="18"/>
      <c r="AA425" s="111"/>
      <c r="AB425" s="15"/>
      <c r="AC425" s="17"/>
      <c r="AD425" s="18"/>
      <c r="AE425" s="290"/>
      <c r="AF425" s="28" t="str">
        <f t="shared" si="6"/>
        <v>s</v>
      </c>
    </row>
    <row r="426" spans="1:32" s="11" customFormat="1" ht="12.75" customHeight="1" x14ac:dyDescent="0.3">
      <c r="A426" s="104"/>
      <c r="B426" s="52" t="s">
        <v>409</v>
      </c>
      <c r="C426" s="781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37"/>
      <c r="Q426" s="38"/>
      <c r="R426" s="39"/>
      <c r="S426" s="109"/>
      <c r="T426" s="20"/>
      <c r="U426" s="22"/>
      <c r="V426" s="22"/>
      <c r="W426" s="109"/>
      <c r="X426" s="20"/>
      <c r="Y426" s="24"/>
      <c r="Z426" s="24"/>
      <c r="AA426" s="109"/>
      <c r="AB426" s="20"/>
      <c r="AC426" s="22"/>
      <c r="AD426" s="22"/>
      <c r="AE426" s="291"/>
      <c r="AF426" s="28" t="str">
        <f t="shared" si="6"/>
        <v>s</v>
      </c>
    </row>
    <row r="427" spans="1:32" s="11" customFormat="1" ht="12.75" customHeight="1" x14ac:dyDescent="0.3">
      <c r="A427" s="104"/>
      <c r="B427" s="52"/>
      <c r="C427" s="784" t="s">
        <v>1</v>
      </c>
      <c r="D427" s="25" t="s">
        <v>3222</v>
      </c>
      <c r="E427" s="26">
        <v>4</v>
      </c>
      <c r="F427" s="26"/>
      <c r="G427" s="108" t="s">
        <v>164</v>
      </c>
      <c r="H427" s="25" t="s">
        <v>3222</v>
      </c>
      <c r="I427" s="27">
        <v>4</v>
      </c>
      <c r="J427" s="28"/>
      <c r="K427" s="107" t="s">
        <v>164</v>
      </c>
      <c r="L427" s="25" t="s">
        <v>3222</v>
      </c>
      <c r="M427" s="28">
        <v>4</v>
      </c>
      <c r="N427" s="28"/>
      <c r="O427" s="107" t="s">
        <v>164</v>
      </c>
      <c r="P427" s="25" t="s">
        <v>3222</v>
      </c>
      <c r="Q427" s="27">
        <v>4</v>
      </c>
      <c r="R427" s="28"/>
      <c r="S427" s="107" t="s">
        <v>164</v>
      </c>
      <c r="T427" s="25" t="s">
        <v>3222</v>
      </c>
      <c r="U427" s="28">
        <v>4</v>
      </c>
      <c r="V427" s="28"/>
      <c r="W427" s="107" t="s">
        <v>164</v>
      </c>
      <c r="X427" s="25"/>
      <c r="Y427" s="28"/>
      <c r="Z427" s="28"/>
      <c r="AA427" s="107"/>
      <c r="AB427" s="25"/>
      <c r="AC427" s="27"/>
      <c r="AD427" s="28"/>
      <c r="AE427" s="292"/>
      <c r="AF427" s="28" t="str">
        <f t="shared" si="6"/>
        <v>c</v>
      </c>
    </row>
    <row r="428" spans="1:32" s="11" customFormat="1" ht="12.75" customHeight="1" x14ac:dyDescent="0.3">
      <c r="A428" s="104"/>
      <c r="B428" s="52"/>
      <c r="C428" s="784"/>
      <c r="D428" s="40"/>
      <c r="E428" s="41"/>
      <c r="F428" s="42"/>
      <c r="G428" s="105"/>
      <c r="H428" s="40"/>
      <c r="I428" s="42"/>
      <c r="J428" s="42"/>
      <c r="K428" s="105"/>
      <c r="L428" s="40"/>
      <c r="M428" s="42"/>
      <c r="N428" s="42"/>
      <c r="O428" s="105"/>
      <c r="P428" s="40"/>
      <c r="Q428" s="41"/>
      <c r="R428" s="42"/>
      <c r="S428" s="105"/>
      <c r="T428" s="40"/>
      <c r="U428" s="42"/>
      <c r="V428" s="42"/>
      <c r="W428" s="105"/>
      <c r="X428" s="40"/>
      <c r="Y428" s="43"/>
      <c r="Z428" s="43"/>
      <c r="AA428" s="106"/>
      <c r="AB428" s="40"/>
      <c r="AC428" s="41"/>
      <c r="AD428" s="42"/>
      <c r="AE428" s="293"/>
      <c r="AF428" s="28" t="str">
        <f t="shared" si="6"/>
        <v>c</v>
      </c>
    </row>
    <row r="429" spans="1:32" s="11" customFormat="1" ht="12.75" customHeight="1" x14ac:dyDescent="0.3">
      <c r="A429" s="102">
        <v>9</v>
      </c>
      <c r="B429" s="51" t="s">
        <v>3534</v>
      </c>
      <c r="C429" s="780" t="s">
        <v>0</v>
      </c>
      <c r="D429" s="15" t="s">
        <v>3203</v>
      </c>
      <c r="E429" s="16">
        <v>4</v>
      </c>
      <c r="F429" s="16"/>
      <c r="G429" s="112" t="s">
        <v>167</v>
      </c>
      <c r="H429" s="15" t="s">
        <v>3196</v>
      </c>
      <c r="I429" s="17">
        <v>4</v>
      </c>
      <c r="J429" s="18"/>
      <c r="K429" s="111" t="s">
        <v>164</v>
      </c>
      <c r="L429" s="18" t="s">
        <v>3203</v>
      </c>
      <c r="M429" s="18">
        <v>4</v>
      </c>
      <c r="N429" s="18"/>
      <c r="O429" s="111" t="s">
        <v>167</v>
      </c>
      <c r="P429" s="15" t="s">
        <v>3196</v>
      </c>
      <c r="Q429" s="17">
        <v>4</v>
      </c>
      <c r="R429" s="18"/>
      <c r="S429" s="111" t="s">
        <v>164</v>
      </c>
      <c r="T429" s="15" t="s">
        <v>3213</v>
      </c>
      <c r="U429" s="18">
        <v>4</v>
      </c>
      <c r="V429" s="18"/>
      <c r="W429" s="111" t="s">
        <v>167</v>
      </c>
      <c r="X429" s="15"/>
      <c r="Y429" s="18"/>
      <c r="Z429" s="18"/>
      <c r="AA429" s="111"/>
      <c r="AB429" s="15"/>
      <c r="AC429" s="17"/>
      <c r="AD429" s="18"/>
      <c r="AE429" s="290"/>
      <c r="AF429" s="28" t="str">
        <f t="shared" si="6"/>
        <v>s</v>
      </c>
    </row>
    <row r="430" spans="1:32" s="11" customFormat="1" ht="12.75" customHeight="1" x14ac:dyDescent="0.3">
      <c r="A430" s="104"/>
      <c r="B430" s="52" t="s">
        <v>409</v>
      </c>
      <c r="C430" s="781"/>
      <c r="D430" s="20"/>
      <c r="E430" s="21"/>
      <c r="F430" s="21"/>
      <c r="G430" s="110"/>
      <c r="H430" s="20"/>
      <c r="I430" s="22"/>
      <c r="J430" s="22"/>
      <c r="K430" s="109"/>
      <c r="L430" s="20" t="s">
        <v>3207</v>
      </c>
      <c r="M430" s="22"/>
      <c r="N430" s="22"/>
      <c r="O430" s="109"/>
      <c r="P430" s="20"/>
      <c r="Q430" s="24"/>
      <c r="R430" s="24"/>
      <c r="S430" s="109"/>
      <c r="T430" s="20"/>
      <c r="U430" s="24"/>
      <c r="V430" s="22"/>
      <c r="W430" s="109"/>
      <c r="X430" s="20"/>
      <c r="Y430" s="24"/>
      <c r="Z430" s="24"/>
      <c r="AA430" s="109"/>
      <c r="AB430" s="20"/>
      <c r="AC430" s="22"/>
      <c r="AD430" s="22"/>
      <c r="AE430" s="291"/>
      <c r="AF430" s="28" t="str">
        <f t="shared" si="6"/>
        <v>s</v>
      </c>
    </row>
    <row r="431" spans="1:32" s="11" customFormat="1" ht="12.75" customHeight="1" x14ac:dyDescent="0.3">
      <c r="A431" s="104"/>
      <c r="B431" s="52"/>
      <c r="C431" s="784" t="s">
        <v>1</v>
      </c>
      <c r="D431" s="25"/>
      <c r="E431" s="26"/>
      <c r="F431" s="26"/>
      <c r="G431" s="108"/>
      <c r="H431" s="25"/>
      <c r="I431" s="27"/>
      <c r="J431" s="28"/>
      <c r="K431" s="107"/>
      <c r="L431" s="25"/>
      <c r="M431" s="28"/>
      <c r="N431" s="28"/>
      <c r="O431" s="107"/>
      <c r="P431" s="30"/>
      <c r="Q431" s="31"/>
      <c r="R431" s="28"/>
      <c r="S431" s="107"/>
      <c r="T431" s="25"/>
      <c r="U431" s="28"/>
      <c r="V431" s="28"/>
      <c r="W431" s="107"/>
      <c r="X431" s="25"/>
      <c r="Y431" s="28"/>
      <c r="Z431" s="28"/>
      <c r="AA431" s="107"/>
      <c r="AB431" s="25"/>
      <c r="AC431" s="27"/>
      <c r="AD431" s="28"/>
      <c r="AE431" s="292"/>
      <c r="AF431" s="28" t="str">
        <f t="shared" si="6"/>
        <v>c</v>
      </c>
    </row>
    <row r="432" spans="1:32" s="11" customFormat="1" ht="12.75" customHeight="1" x14ac:dyDescent="0.3">
      <c r="A432" s="104"/>
      <c r="B432" s="54"/>
      <c r="C432" s="784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7"/>
      <c r="V432" s="27"/>
      <c r="W432" s="107"/>
      <c r="X432" s="25"/>
      <c r="Y432" s="33"/>
      <c r="Z432" s="33"/>
      <c r="AA432" s="113"/>
      <c r="AB432" s="25"/>
      <c r="AC432" s="27"/>
      <c r="AD432" s="28"/>
      <c r="AE432" s="292"/>
      <c r="AF432" s="28" t="str">
        <f t="shared" si="6"/>
        <v>c</v>
      </c>
    </row>
    <row r="433" spans="1:32" s="11" customFormat="1" ht="12.75" customHeight="1" x14ac:dyDescent="0.3">
      <c r="A433" s="102">
        <v>1</v>
      </c>
      <c r="B433" s="51" t="s">
        <v>822</v>
      </c>
      <c r="C433" s="780" t="s">
        <v>0</v>
      </c>
      <c r="D433" s="15" t="s">
        <v>3684</v>
      </c>
      <c r="E433" s="16"/>
      <c r="F433" s="16"/>
      <c r="G433" s="112"/>
      <c r="H433" s="15"/>
      <c r="I433" s="17"/>
      <c r="J433" s="18"/>
      <c r="K433" s="111"/>
      <c r="L433" s="15"/>
      <c r="M433" s="18"/>
      <c r="N433" s="18"/>
      <c r="O433" s="111"/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0"/>
      <c r="AF433" s="28" t="str">
        <f t="shared" si="6"/>
        <v>s</v>
      </c>
    </row>
    <row r="434" spans="1:32" s="11" customFormat="1" ht="12.75" customHeight="1" x14ac:dyDescent="0.3">
      <c r="A434" s="104"/>
      <c r="B434" s="52"/>
      <c r="C434" s="781"/>
      <c r="D434" s="20"/>
      <c r="E434" s="21"/>
      <c r="F434" s="21"/>
      <c r="G434" s="110"/>
      <c r="H434" s="20"/>
      <c r="I434" s="22"/>
      <c r="J434" s="22"/>
      <c r="K434" s="109"/>
      <c r="L434" s="20"/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1"/>
      <c r="AF434" s="28" t="str">
        <f t="shared" si="6"/>
        <v>s</v>
      </c>
    </row>
    <row r="435" spans="1:32" s="11" customFormat="1" ht="12.75" customHeight="1" x14ac:dyDescent="0.3">
      <c r="A435" s="104"/>
      <c r="B435" s="52"/>
      <c r="C435" s="784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2"/>
      <c r="AF435" s="28" t="str">
        <f t="shared" si="6"/>
        <v>c</v>
      </c>
    </row>
    <row r="436" spans="1:32" s="11" customFormat="1" ht="12.75" customHeight="1" x14ac:dyDescent="0.3">
      <c r="A436" s="104"/>
      <c r="B436" s="52"/>
      <c r="C436" s="784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3"/>
      <c r="AF436" s="28" t="str">
        <f t="shared" si="6"/>
        <v>c</v>
      </c>
    </row>
    <row r="437" spans="1:32" s="11" customFormat="1" ht="12.75" customHeight="1" x14ac:dyDescent="0.3">
      <c r="A437" s="102">
        <v>2</v>
      </c>
      <c r="B437" s="51" t="s">
        <v>2144</v>
      </c>
      <c r="C437" s="780" t="s">
        <v>0</v>
      </c>
      <c r="D437" s="15" t="s">
        <v>3524</v>
      </c>
      <c r="E437" s="16"/>
      <c r="F437" s="16"/>
      <c r="G437" s="112"/>
      <c r="H437" s="15" t="s">
        <v>3524</v>
      </c>
      <c r="I437" s="17"/>
      <c r="J437" s="18"/>
      <c r="K437" s="111"/>
      <c r="L437" s="15" t="s">
        <v>3524</v>
      </c>
      <c r="M437" s="18"/>
      <c r="N437" s="18"/>
      <c r="O437" s="111"/>
      <c r="P437" s="34" t="s">
        <v>3524</v>
      </c>
      <c r="Q437" s="35"/>
      <c r="R437" s="36"/>
      <c r="S437" s="111"/>
      <c r="T437" s="15" t="s">
        <v>3220</v>
      </c>
      <c r="U437" s="18">
        <v>4</v>
      </c>
      <c r="V437" s="18" t="s">
        <v>398</v>
      </c>
      <c r="W437" s="111" t="s">
        <v>213</v>
      </c>
      <c r="X437" s="18"/>
      <c r="Y437" s="18"/>
      <c r="Z437" s="18"/>
      <c r="AA437" s="111"/>
      <c r="AB437" s="15"/>
      <c r="AC437" s="17"/>
      <c r="AD437" s="18"/>
      <c r="AE437" s="290"/>
      <c r="AF437" s="28" t="str">
        <f t="shared" si="6"/>
        <v>s</v>
      </c>
    </row>
    <row r="438" spans="1:32" s="11" customFormat="1" ht="12.75" customHeight="1" x14ac:dyDescent="0.3">
      <c r="A438" s="104"/>
      <c r="B438" s="52"/>
      <c r="C438" s="781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1"/>
      <c r="AF438" s="28" t="str">
        <f t="shared" si="6"/>
        <v>s</v>
      </c>
    </row>
    <row r="439" spans="1:32" s="11" customFormat="1" ht="12.75" customHeight="1" x14ac:dyDescent="0.3">
      <c r="A439" s="104"/>
      <c r="B439" s="52"/>
      <c r="C439" s="784" t="s">
        <v>1</v>
      </c>
      <c r="D439" s="25" t="s">
        <v>3215</v>
      </c>
      <c r="E439" s="26">
        <v>4</v>
      </c>
      <c r="F439" s="26" t="s">
        <v>522</v>
      </c>
      <c r="G439" s="108" t="s">
        <v>188</v>
      </c>
      <c r="H439" s="25" t="s">
        <v>3524</v>
      </c>
      <c r="I439" s="27"/>
      <c r="J439" s="28"/>
      <c r="K439" s="107"/>
      <c r="L439" s="25" t="s">
        <v>3524</v>
      </c>
      <c r="M439" s="28"/>
      <c r="N439" s="28"/>
      <c r="O439" s="107"/>
      <c r="P439" s="25"/>
      <c r="Q439" s="27"/>
      <c r="R439" s="28"/>
      <c r="S439" s="107"/>
      <c r="T439" s="25" t="s">
        <v>3215</v>
      </c>
      <c r="U439" s="28">
        <v>4</v>
      </c>
      <c r="V439" s="28" t="s">
        <v>522</v>
      </c>
      <c r="W439" s="107" t="s">
        <v>188</v>
      </c>
      <c r="X439" s="25" t="s">
        <v>3220</v>
      </c>
      <c r="Y439" s="28">
        <v>4</v>
      </c>
      <c r="Z439" s="28" t="s">
        <v>398</v>
      </c>
      <c r="AA439" s="107" t="s">
        <v>213</v>
      </c>
      <c r="AB439" s="25"/>
      <c r="AC439" s="27"/>
      <c r="AD439" s="28"/>
      <c r="AE439" s="292"/>
      <c r="AF439" s="28" t="str">
        <f t="shared" si="6"/>
        <v>c</v>
      </c>
    </row>
    <row r="440" spans="1:32" s="11" customFormat="1" ht="12.75" customHeight="1" x14ac:dyDescent="0.3">
      <c r="A440" s="104"/>
      <c r="B440" s="52"/>
      <c r="C440" s="784"/>
      <c r="D440" s="40" t="s">
        <v>3638</v>
      </c>
      <c r="E440" s="41"/>
      <c r="F440" s="42"/>
      <c r="G440" s="105"/>
      <c r="H440" s="40"/>
      <c r="I440" s="42"/>
      <c r="J440" s="42"/>
      <c r="K440" s="105"/>
      <c r="L440" s="40"/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3"/>
      <c r="AF440" s="28" t="str">
        <f t="shared" si="6"/>
        <v>c</v>
      </c>
    </row>
    <row r="441" spans="1:32" s="11" customFormat="1" ht="12.75" customHeight="1" x14ac:dyDescent="0.3">
      <c r="A441" s="102">
        <v>3</v>
      </c>
      <c r="B441" s="51" t="s">
        <v>2145</v>
      </c>
      <c r="C441" s="780" t="s">
        <v>0</v>
      </c>
      <c r="D441" s="15" t="s">
        <v>3524</v>
      </c>
      <c r="E441" s="16"/>
      <c r="F441" s="16"/>
      <c r="G441" s="112"/>
      <c r="H441" s="15" t="s">
        <v>3524</v>
      </c>
      <c r="I441" s="17"/>
      <c r="J441" s="18"/>
      <c r="K441" s="111"/>
      <c r="L441" s="18" t="s">
        <v>3524</v>
      </c>
      <c r="M441" s="18"/>
      <c r="N441" s="18"/>
      <c r="O441" s="111"/>
      <c r="P441" s="15" t="s">
        <v>3524</v>
      </c>
      <c r="Q441" s="17"/>
      <c r="R441" s="18"/>
      <c r="S441" s="111"/>
      <c r="T441" s="15" t="s">
        <v>3217</v>
      </c>
      <c r="U441" s="18">
        <v>4</v>
      </c>
      <c r="V441" s="18" t="s">
        <v>522</v>
      </c>
      <c r="W441" s="111" t="s">
        <v>188</v>
      </c>
      <c r="X441" s="15" t="s">
        <v>3217</v>
      </c>
      <c r="Y441" s="18">
        <v>4</v>
      </c>
      <c r="Z441" s="18" t="s">
        <v>522</v>
      </c>
      <c r="AA441" s="111" t="s">
        <v>188</v>
      </c>
      <c r="AB441" s="15"/>
      <c r="AC441" s="17"/>
      <c r="AD441" s="18"/>
      <c r="AE441" s="290"/>
      <c r="AF441" s="28" t="str">
        <f t="shared" si="6"/>
        <v>s</v>
      </c>
    </row>
    <row r="442" spans="1:32" s="11" customFormat="1" ht="12.75" customHeight="1" x14ac:dyDescent="0.3">
      <c r="A442" s="104"/>
      <c r="B442" s="52"/>
      <c r="C442" s="781"/>
      <c r="D442" s="20"/>
      <c r="E442" s="21"/>
      <c r="F442" s="21"/>
      <c r="G442" s="110"/>
      <c r="H442" s="20"/>
      <c r="I442" s="22"/>
      <c r="J442" s="22"/>
      <c r="K442" s="109"/>
      <c r="L442" s="20"/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 t="s">
        <v>1249</v>
      </c>
      <c r="Y442" s="24"/>
      <c r="Z442" s="24"/>
      <c r="AA442" s="109"/>
      <c r="AB442" s="20"/>
      <c r="AC442" s="22"/>
      <c r="AD442" s="22"/>
      <c r="AE442" s="291"/>
      <c r="AF442" s="28" t="str">
        <f t="shared" si="6"/>
        <v>s</v>
      </c>
    </row>
    <row r="443" spans="1:32" s="11" customFormat="1" ht="12.75" customHeight="1" x14ac:dyDescent="0.3">
      <c r="A443" s="104"/>
      <c r="B443" s="52"/>
      <c r="C443" s="784" t="s">
        <v>1</v>
      </c>
      <c r="D443" s="25"/>
      <c r="E443" s="26"/>
      <c r="F443" s="26"/>
      <c r="G443" s="108"/>
      <c r="H443" s="25" t="s">
        <v>3524</v>
      </c>
      <c r="I443" s="27"/>
      <c r="J443" s="28"/>
      <c r="K443" s="107"/>
      <c r="L443" s="25" t="s">
        <v>3524</v>
      </c>
      <c r="M443" s="28"/>
      <c r="N443" s="28"/>
      <c r="O443" s="107"/>
      <c r="P443" s="30" t="s">
        <v>3217</v>
      </c>
      <c r="Q443" s="31">
        <v>4</v>
      </c>
      <c r="R443" s="28" t="s">
        <v>522</v>
      </c>
      <c r="S443" s="107" t="s">
        <v>188</v>
      </c>
      <c r="T443" s="25" t="s">
        <v>3206</v>
      </c>
      <c r="U443" s="28">
        <v>4</v>
      </c>
      <c r="V443" s="454" t="s">
        <v>428</v>
      </c>
      <c r="W443" s="107" t="s">
        <v>199</v>
      </c>
      <c r="X443" s="25" t="s">
        <v>3206</v>
      </c>
      <c r="Y443" s="28">
        <v>4</v>
      </c>
      <c r="Z443" s="454" t="s">
        <v>428</v>
      </c>
      <c r="AA443" s="107" t="s">
        <v>199</v>
      </c>
      <c r="AB443" s="25"/>
      <c r="AC443" s="27"/>
      <c r="AD443" s="28"/>
      <c r="AE443" s="292"/>
      <c r="AF443" s="28" t="str">
        <f t="shared" si="6"/>
        <v>c</v>
      </c>
    </row>
    <row r="444" spans="1:32" s="11" customFormat="1" ht="12.75" customHeight="1" x14ac:dyDescent="0.3">
      <c r="A444" s="104"/>
      <c r="B444" s="52"/>
      <c r="C444" s="784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2"/>
      <c r="AF444" s="28" t="str">
        <f t="shared" si="6"/>
        <v>c</v>
      </c>
    </row>
    <row r="445" spans="1:32" s="11" customFormat="1" ht="12.75" customHeight="1" x14ac:dyDescent="0.3">
      <c r="A445" s="102">
        <v>4</v>
      </c>
      <c r="B445" s="51" t="s">
        <v>3560</v>
      </c>
      <c r="C445" s="780" t="s">
        <v>0</v>
      </c>
      <c r="D445" s="15" t="s">
        <v>3524</v>
      </c>
      <c r="E445" s="16"/>
      <c r="F445" s="16"/>
      <c r="G445" s="112"/>
      <c r="H445" s="15" t="s">
        <v>3524</v>
      </c>
      <c r="I445" s="17"/>
      <c r="J445" s="18"/>
      <c r="K445" s="111"/>
      <c r="L445" s="15" t="s">
        <v>3524</v>
      </c>
      <c r="M445" s="18"/>
      <c r="N445" s="18"/>
      <c r="O445" s="111"/>
      <c r="P445" s="34" t="s">
        <v>3524</v>
      </c>
      <c r="Q445" s="35"/>
      <c r="R445" s="36"/>
      <c r="S445" s="111"/>
      <c r="T445" s="15" t="s">
        <v>1259</v>
      </c>
      <c r="U445" s="18">
        <v>4</v>
      </c>
      <c r="V445" s="455" t="s">
        <v>440</v>
      </c>
      <c r="W445" s="111" t="s">
        <v>705</v>
      </c>
      <c r="X445" s="18" t="s">
        <v>3632</v>
      </c>
      <c r="Y445" s="18">
        <v>4</v>
      </c>
      <c r="Z445" s="18" t="s">
        <v>398</v>
      </c>
      <c r="AA445" s="111" t="s">
        <v>199</v>
      </c>
      <c r="AB445" s="15"/>
      <c r="AC445" s="17"/>
      <c r="AD445" s="18"/>
      <c r="AE445" s="290"/>
      <c r="AF445" s="28" t="str">
        <f t="shared" si="6"/>
        <v>s</v>
      </c>
    </row>
    <row r="446" spans="1:32" s="11" customFormat="1" ht="12.75" customHeight="1" x14ac:dyDescent="0.3">
      <c r="A446" s="104"/>
      <c r="B446" s="52"/>
      <c r="C446" s="781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1"/>
      <c r="AF446" s="28" t="str">
        <f t="shared" si="6"/>
        <v>s</v>
      </c>
    </row>
    <row r="447" spans="1:32" s="11" customFormat="1" ht="12.75" customHeight="1" x14ac:dyDescent="0.3">
      <c r="A447" s="104"/>
      <c r="B447" s="52"/>
      <c r="C447" s="784" t="s">
        <v>1</v>
      </c>
      <c r="D447" s="25" t="s">
        <v>3632</v>
      </c>
      <c r="E447" s="26">
        <v>4</v>
      </c>
      <c r="F447" s="26" t="s">
        <v>398</v>
      </c>
      <c r="G447" s="108" t="s">
        <v>199</v>
      </c>
      <c r="H447" s="25" t="s">
        <v>3524</v>
      </c>
      <c r="I447" s="27"/>
      <c r="J447" s="28"/>
      <c r="K447" s="107"/>
      <c r="L447" s="25" t="s">
        <v>3524</v>
      </c>
      <c r="M447" s="28"/>
      <c r="N447" s="28"/>
      <c r="O447" s="107"/>
      <c r="P447" s="25" t="s">
        <v>3632</v>
      </c>
      <c r="Q447" s="27">
        <v>4</v>
      </c>
      <c r="R447" s="28" t="s">
        <v>398</v>
      </c>
      <c r="S447" s="107" t="s">
        <v>199</v>
      </c>
      <c r="T447" s="25" t="s">
        <v>3195</v>
      </c>
      <c r="U447" s="28">
        <v>3</v>
      </c>
      <c r="V447" s="454" t="s">
        <v>402</v>
      </c>
      <c r="W447" s="107" t="s">
        <v>598</v>
      </c>
      <c r="X447" s="25" t="s">
        <v>3206</v>
      </c>
      <c r="Y447" s="28">
        <v>5</v>
      </c>
      <c r="Z447" s="454" t="s">
        <v>522</v>
      </c>
      <c r="AA447" s="107" t="s">
        <v>188</v>
      </c>
      <c r="AB447" s="25"/>
      <c r="AC447" s="27"/>
      <c r="AD447" s="28"/>
      <c r="AE447" s="292"/>
      <c r="AF447" s="28" t="str">
        <f t="shared" si="6"/>
        <v>c</v>
      </c>
    </row>
    <row r="448" spans="1:32" s="11" customFormat="1" ht="12.75" customHeight="1" x14ac:dyDescent="0.3">
      <c r="A448" s="104"/>
      <c r="B448" s="52"/>
      <c r="C448" s="784"/>
      <c r="D448" s="40"/>
      <c r="E448" s="41"/>
      <c r="F448" s="42"/>
      <c r="G448" s="105"/>
      <c r="H448" s="40"/>
      <c r="I448" s="42"/>
      <c r="J448" s="42"/>
      <c r="K448" s="105"/>
      <c r="L448" s="40"/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3"/>
      <c r="AF448" s="28" t="str">
        <f t="shared" si="6"/>
        <v>c</v>
      </c>
    </row>
    <row r="449" spans="1:32" s="11" customFormat="1" ht="12.75" customHeight="1" x14ac:dyDescent="0.3">
      <c r="A449" s="102">
        <v>5</v>
      </c>
      <c r="B449" s="51" t="s">
        <v>3561</v>
      </c>
      <c r="C449" s="780" t="s">
        <v>0</v>
      </c>
      <c r="D449" s="15" t="s">
        <v>3524</v>
      </c>
      <c r="E449" s="16"/>
      <c r="F449" s="16"/>
      <c r="G449" s="112"/>
      <c r="H449" s="15" t="s">
        <v>3524</v>
      </c>
      <c r="I449" s="17"/>
      <c r="J449" s="18"/>
      <c r="K449" s="111"/>
      <c r="L449" s="15" t="s">
        <v>3524</v>
      </c>
      <c r="M449" s="18"/>
      <c r="N449" s="18"/>
      <c r="O449" s="111"/>
      <c r="P449" s="34" t="s">
        <v>3524</v>
      </c>
      <c r="Q449" s="35"/>
      <c r="R449" s="36"/>
      <c r="S449" s="111"/>
      <c r="T449" s="15" t="s">
        <v>1259</v>
      </c>
      <c r="U449" s="18">
        <v>4</v>
      </c>
      <c r="V449" s="455" t="s">
        <v>440</v>
      </c>
      <c r="W449" s="111" t="s">
        <v>705</v>
      </c>
      <c r="X449" s="18" t="s">
        <v>3632</v>
      </c>
      <c r="Y449" s="18">
        <v>4</v>
      </c>
      <c r="Z449" s="18" t="s">
        <v>428</v>
      </c>
      <c r="AA449" s="111" t="s">
        <v>213</v>
      </c>
      <c r="AB449" s="15"/>
      <c r="AC449" s="17"/>
      <c r="AD449" s="18"/>
      <c r="AE449" s="290"/>
      <c r="AF449" s="28" t="str">
        <f t="shared" si="6"/>
        <v>s</v>
      </c>
    </row>
    <row r="450" spans="1:32" s="11" customFormat="1" ht="12.75" customHeight="1" x14ac:dyDescent="0.3">
      <c r="A450" s="104"/>
      <c r="B450" s="52"/>
      <c r="C450" s="781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1"/>
      <c r="AF450" s="28" t="str">
        <f t="shared" si="6"/>
        <v>s</v>
      </c>
    </row>
    <row r="451" spans="1:32" s="11" customFormat="1" ht="12.75" customHeight="1" x14ac:dyDescent="0.3">
      <c r="A451" s="104"/>
      <c r="B451" s="52"/>
      <c r="C451" s="784" t="s">
        <v>1</v>
      </c>
      <c r="D451" s="25"/>
      <c r="E451" s="26"/>
      <c r="F451" s="26"/>
      <c r="G451" s="108"/>
      <c r="H451" s="25" t="s">
        <v>3524</v>
      </c>
      <c r="I451" s="27"/>
      <c r="J451" s="28"/>
      <c r="K451" s="107"/>
      <c r="L451" s="25" t="s">
        <v>3524</v>
      </c>
      <c r="M451" s="28"/>
      <c r="N451" s="28"/>
      <c r="O451" s="107"/>
      <c r="P451" s="25" t="s">
        <v>3632</v>
      </c>
      <c r="Q451" s="27">
        <v>4</v>
      </c>
      <c r="R451" s="28" t="s">
        <v>428</v>
      </c>
      <c r="S451" s="107" t="s">
        <v>213</v>
      </c>
      <c r="T451" s="25" t="s">
        <v>3195</v>
      </c>
      <c r="U451" s="28">
        <v>3</v>
      </c>
      <c r="V451" s="454" t="s">
        <v>402</v>
      </c>
      <c r="W451" s="107" t="s">
        <v>598</v>
      </c>
      <c r="X451" s="25"/>
      <c r="Y451" s="28"/>
      <c r="Z451" s="28"/>
      <c r="AA451" s="107"/>
      <c r="AB451" s="25"/>
      <c r="AC451" s="27"/>
      <c r="AD451" s="28"/>
      <c r="AE451" s="292"/>
      <c r="AF451" s="28" t="str">
        <f t="shared" si="6"/>
        <v>c</v>
      </c>
    </row>
    <row r="452" spans="1:32" s="11" customFormat="1" ht="12.75" customHeight="1" x14ac:dyDescent="0.3">
      <c r="A452" s="104"/>
      <c r="B452" s="52"/>
      <c r="C452" s="784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3"/>
      <c r="AF452" s="28" t="str">
        <f t="shared" si="6"/>
        <v>c</v>
      </c>
    </row>
    <row r="453" spans="1:32" s="11" customFormat="1" ht="12.75" customHeight="1" x14ac:dyDescent="0.3">
      <c r="A453" s="102">
        <v>6</v>
      </c>
      <c r="B453" s="51" t="s">
        <v>3244</v>
      </c>
      <c r="C453" s="780" t="s">
        <v>0</v>
      </c>
      <c r="D453" s="15" t="s">
        <v>3224</v>
      </c>
      <c r="E453" s="16">
        <v>4</v>
      </c>
      <c r="F453" s="484"/>
      <c r="G453" s="112" t="s">
        <v>188</v>
      </c>
      <c r="H453" s="15" t="s">
        <v>1256</v>
      </c>
      <c r="I453" s="17">
        <v>3</v>
      </c>
      <c r="J453" s="455" t="s">
        <v>397</v>
      </c>
      <c r="K453" s="111" t="s">
        <v>679</v>
      </c>
      <c r="L453" s="18" t="s">
        <v>3196</v>
      </c>
      <c r="M453" s="18">
        <v>3</v>
      </c>
      <c r="N453" s="455" t="s">
        <v>402</v>
      </c>
      <c r="O453" s="111" t="s">
        <v>599</v>
      </c>
      <c r="P453" s="15" t="s">
        <v>3224</v>
      </c>
      <c r="Q453" s="17">
        <v>4</v>
      </c>
      <c r="R453" s="455"/>
      <c r="S453" s="111" t="s">
        <v>188</v>
      </c>
      <c r="T453" s="15" t="s">
        <v>3230</v>
      </c>
      <c r="U453" s="18">
        <v>4</v>
      </c>
      <c r="V453" s="455" t="s">
        <v>428</v>
      </c>
      <c r="W453" s="111" t="s">
        <v>199</v>
      </c>
      <c r="X453" s="15"/>
      <c r="Y453" s="18"/>
      <c r="Z453" s="18"/>
      <c r="AA453" s="111"/>
      <c r="AB453" s="15"/>
      <c r="AC453" s="17"/>
      <c r="AD453" s="18"/>
      <c r="AE453" s="290"/>
      <c r="AF453" s="28" t="str">
        <f t="shared" ref="AF453:AF516" si="7">IF(C453=0,C452,C453)</f>
        <v>s</v>
      </c>
    </row>
    <row r="454" spans="1:32" s="11" customFormat="1" ht="12.75" customHeight="1" x14ac:dyDescent="0.3">
      <c r="A454" s="104"/>
      <c r="B454" s="52"/>
      <c r="C454" s="781"/>
      <c r="D454" s="20" t="s">
        <v>3638</v>
      </c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1"/>
      <c r="AF454" s="28" t="str">
        <f t="shared" si="7"/>
        <v>s</v>
      </c>
    </row>
    <row r="455" spans="1:32" s="11" customFormat="1" ht="12.75" customHeight="1" x14ac:dyDescent="0.3">
      <c r="A455" s="104"/>
      <c r="B455" s="52"/>
      <c r="C455" s="784" t="s">
        <v>1</v>
      </c>
      <c r="D455" s="25" t="s">
        <v>3195</v>
      </c>
      <c r="E455" s="26">
        <v>4</v>
      </c>
      <c r="F455" s="483" t="s">
        <v>405</v>
      </c>
      <c r="G455" s="108" t="s">
        <v>335</v>
      </c>
      <c r="H455" s="25"/>
      <c r="I455" s="27"/>
      <c r="J455" s="28"/>
      <c r="K455" s="107"/>
      <c r="L455" s="25" t="s">
        <v>1256</v>
      </c>
      <c r="M455" s="28">
        <v>3</v>
      </c>
      <c r="N455" s="454" t="s">
        <v>397</v>
      </c>
      <c r="O455" s="107" t="s">
        <v>679</v>
      </c>
      <c r="P455" s="30"/>
      <c r="Q455" s="31"/>
      <c r="R455" s="28"/>
      <c r="S455" s="107"/>
      <c r="T455" s="25" t="s">
        <v>3195</v>
      </c>
      <c r="U455" s="28">
        <v>4</v>
      </c>
      <c r="V455" s="454" t="s">
        <v>405</v>
      </c>
      <c r="W455" s="107" t="s">
        <v>335</v>
      </c>
      <c r="X455" s="25"/>
      <c r="Y455" s="28"/>
      <c r="Z455" s="28"/>
      <c r="AA455" s="107"/>
      <c r="AB455" s="25"/>
      <c r="AC455" s="27"/>
      <c r="AD455" s="28"/>
      <c r="AE455" s="292"/>
      <c r="AF455" s="28" t="str">
        <f t="shared" si="7"/>
        <v>c</v>
      </c>
    </row>
    <row r="456" spans="1:32" s="11" customFormat="1" ht="12.75" customHeight="1" x14ac:dyDescent="0.3">
      <c r="A456" s="104"/>
      <c r="B456" s="52"/>
      <c r="C456" s="784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/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2"/>
      <c r="AF456" s="28" t="str">
        <f t="shared" si="7"/>
        <v>c</v>
      </c>
    </row>
    <row r="457" spans="1:32" s="11" customFormat="1" ht="12.75" customHeight="1" x14ac:dyDescent="0.3">
      <c r="A457" s="102">
        <v>1</v>
      </c>
      <c r="B457" s="51" t="s">
        <v>3219</v>
      </c>
      <c r="C457" s="780" t="s">
        <v>0</v>
      </c>
      <c r="D457" s="15" t="s">
        <v>3206</v>
      </c>
      <c r="E457" s="16">
        <v>4</v>
      </c>
      <c r="F457" s="16"/>
      <c r="G457" s="112" t="s">
        <v>208</v>
      </c>
      <c r="H457" s="15" t="s">
        <v>3206</v>
      </c>
      <c r="I457" s="17">
        <v>4</v>
      </c>
      <c r="J457" s="18"/>
      <c r="K457" s="111" t="s">
        <v>208</v>
      </c>
      <c r="L457" s="15" t="s">
        <v>3206</v>
      </c>
      <c r="M457" s="18">
        <v>4</v>
      </c>
      <c r="N457" s="18"/>
      <c r="O457" s="111" t="s">
        <v>208</v>
      </c>
      <c r="P457" s="34" t="s">
        <v>3206</v>
      </c>
      <c r="Q457" s="35">
        <v>4</v>
      </c>
      <c r="R457" s="36"/>
      <c r="S457" s="111" t="s">
        <v>208</v>
      </c>
      <c r="T457" s="15" t="s">
        <v>3206</v>
      </c>
      <c r="U457" s="18">
        <v>4</v>
      </c>
      <c r="V457" s="18"/>
      <c r="W457" s="111" t="s">
        <v>208</v>
      </c>
      <c r="X457" s="18"/>
      <c r="Y457" s="18"/>
      <c r="Z457" s="18"/>
      <c r="AA457" s="111"/>
      <c r="AB457" s="15"/>
      <c r="AC457" s="17"/>
      <c r="AD457" s="18"/>
      <c r="AE457" s="290"/>
      <c r="AF457" s="28" t="str">
        <f t="shared" si="7"/>
        <v>s</v>
      </c>
    </row>
    <row r="458" spans="1:32" s="11" customFormat="1" ht="12.75" customHeight="1" x14ac:dyDescent="0.3">
      <c r="A458" s="104"/>
      <c r="B458" s="52" t="s">
        <v>409</v>
      </c>
      <c r="C458" s="781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37"/>
      <c r="Q458" s="38"/>
      <c r="R458" s="39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1"/>
      <c r="AF458" s="28" t="str">
        <f t="shared" si="7"/>
        <v>s</v>
      </c>
    </row>
    <row r="459" spans="1:32" s="11" customFormat="1" ht="12.75" customHeight="1" x14ac:dyDescent="0.3">
      <c r="A459" s="104"/>
      <c r="B459" s="52"/>
      <c r="C459" s="784" t="s">
        <v>1</v>
      </c>
      <c r="D459" s="25"/>
      <c r="E459" s="26"/>
      <c r="F459" s="26"/>
      <c r="G459" s="108"/>
      <c r="H459" s="25" t="s">
        <v>3206</v>
      </c>
      <c r="I459" s="27">
        <v>4</v>
      </c>
      <c r="J459" s="28"/>
      <c r="K459" s="107" t="s">
        <v>208</v>
      </c>
      <c r="L459" s="25"/>
      <c r="M459" s="28"/>
      <c r="N459" s="28"/>
      <c r="O459" s="107"/>
      <c r="P459" s="25" t="s">
        <v>3206</v>
      </c>
      <c r="Q459" s="27">
        <v>4</v>
      </c>
      <c r="R459" s="28"/>
      <c r="S459" s="107" t="s">
        <v>208</v>
      </c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2"/>
      <c r="AF459" s="28" t="str">
        <f t="shared" si="7"/>
        <v>c</v>
      </c>
    </row>
    <row r="460" spans="1:32" s="11" customFormat="1" ht="12.75" customHeight="1" x14ac:dyDescent="0.3">
      <c r="A460" s="104"/>
      <c r="B460" s="52"/>
      <c r="C460" s="784"/>
      <c r="D460" s="40"/>
      <c r="E460" s="41"/>
      <c r="F460" s="42"/>
      <c r="G460" s="105"/>
      <c r="H460" s="40"/>
      <c r="I460" s="42"/>
      <c r="J460" s="42"/>
      <c r="K460" s="105"/>
      <c r="L460" s="40"/>
      <c r="M460" s="42"/>
      <c r="N460" s="42"/>
      <c r="O460" s="105"/>
      <c r="P460" s="40"/>
      <c r="Q460" s="41"/>
      <c r="R460" s="42"/>
      <c r="S460" s="105"/>
      <c r="T460" s="40"/>
      <c r="U460" s="42"/>
      <c r="V460" s="42"/>
      <c r="W460" s="105"/>
      <c r="X460" s="40"/>
      <c r="Y460" s="43"/>
      <c r="Z460" s="43"/>
      <c r="AA460" s="106"/>
      <c r="AB460" s="40"/>
      <c r="AC460" s="41"/>
      <c r="AD460" s="42"/>
      <c r="AE460" s="293"/>
      <c r="AF460" s="28" t="str">
        <f t="shared" si="7"/>
        <v>c</v>
      </c>
    </row>
    <row r="461" spans="1:32" s="11" customFormat="1" ht="12.75" customHeight="1" x14ac:dyDescent="0.3">
      <c r="A461" s="102">
        <v>2</v>
      </c>
      <c r="B461" s="51" t="s">
        <v>1265</v>
      </c>
      <c r="C461" s="780" t="s">
        <v>0</v>
      </c>
      <c r="D461" s="15" t="s">
        <v>3194</v>
      </c>
      <c r="E461" s="16">
        <v>4</v>
      </c>
      <c r="F461" s="16"/>
      <c r="G461" s="112" t="s">
        <v>586</v>
      </c>
      <c r="H461" s="15" t="s">
        <v>3194</v>
      </c>
      <c r="I461" s="17">
        <v>4</v>
      </c>
      <c r="J461" s="18"/>
      <c r="K461" s="111" t="s">
        <v>586</v>
      </c>
      <c r="L461" s="15" t="s">
        <v>3194</v>
      </c>
      <c r="M461" s="18">
        <v>4</v>
      </c>
      <c r="N461" s="18"/>
      <c r="O461" s="111" t="s">
        <v>586</v>
      </c>
      <c r="P461" s="34" t="s">
        <v>3214</v>
      </c>
      <c r="Q461" s="35">
        <v>4</v>
      </c>
      <c r="R461" s="36"/>
      <c r="S461" s="111" t="s">
        <v>586</v>
      </c>
      <c r="T461" s="15" t="s">
        <v>3214</v>
      </c>
      <c r="U461" s="18">
        <v>4</v>
      </c>
      <c r="V461" s="18"/>
      <c r="W461" s="111" t="s">
        <v>586</v>
      </c>
      <c r="X461" s="18"/>
      <c r="Y461" s="18"/>
      <c r="Z461" s="18"/>
      <c r="AA461" s="111"/>
      <c r="AB461" s="15"/>
      <c r="AC461" s="17"/>
      <c r="AD461" s="18"/>
      <c r="AE461" s="290"/>
      <c r="AF461" s="28" t="str">
        <f t="shared" si="7"/>
        <v>s</v>
      </c>
    </row>
    <row r="462" spans="1:32" s="11" customFormat="1" ht="12.75" customHeight="1" x14ac:dyDescent="0.3">
      <c r="A462" s="104"/>
      <c r="B462" s="52" t="s">
        <v>409</v>
      </c>
      <c r="C462" s="781"/>
      <c r="D462" s="20"/>
      <c r="E462" s="21"/>
      <c r="F462" s="21"/>
      <c r="G462" s="110"/>
      <c r="H462" s="20"/>
      <c r="I462" s="22"/>
      <c r="J462" s="22"/>
      <c r="K462" s="109"/>
      <c r="L462" s="20" t="s">
        <v>1249</v>
      </c>
      <c r="M462" s="22"/>
      <c r="N462" s="22"/>
      <c r="O462" s="109"/>
      <c r="P462" s="37"/>
      <c r="Q462" s="38"/>
      <c r="R462" s="39"/>
      <c r="S462" s="109"/>
      <c r="T462" s="20"/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1"/>
      <c r="AF462" s="28" t="str">
        <f t="shared" si="7"/>
        <v>s</v>
      </c>
    </row>
    <row r="463" spans="1:32" s="11" customFormat="1" ht="12.75" customHeight="1" x14ac:dyDescent="0.3">
      <c r="A463" s="104"/>
      <c r="B463" s="52"/>
      <c r="C463" s="784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2"/>
      <c r="AF463" s="28" t="str">
        <f t="shared" si="7"/>
        <v>c</v>
      </c>
    </row>
    <row r="464" spans="1:32" s="11" customFormat="1" ht="12.75" customHeight="1" x14ac:dyDescent="0.3">
      <c r="A464" s="104"/>
      <c r="B464" s="52"/>
      <c r="C464" s="784"/>
      <c r="D464" s="40"/>
      <c r="E464" s="41"/>
      <c r="F464" s="42"/>
      <c r="G464" s="105"/>
      <c r="H464" s="40"/>
      <c r="I464" s="42"/>
      <c r="J464" s="42"/>
      <c r="K464" s="105"/>
      <c r="L464" s="40"/>
      <c r="M464" s="42"/>
      <c r="N464" s="42"/>
      <c r="O464" s="105"/>
      <c r="P464" s="40"/>
      <c r="Q464" s="41"/>
      <c r="R464" s="42"/>
      <c r="S464" s="105"/>
      <c r="T464" s="40"/>
      <c r="U464" s="42"/>
      <c r="V464" s="42"/>
      <c r="W464" s="105"/>
      <c r="X464" s="40"/>
      <c r="Y464" s="43"/>
      <c r="Z464" s="43"/>
      <c r="AA464" s="106"/>
      <c r="AB464" s="40"/>
      <c r="AC464" s="41"/>
      <c r="AD464" s="42"/>
      <c r="AE464" s="293"/>
      <c r="AF464" s="28" t="str">
        <f t="shared" si="7"/>
        <v>c</v>
      </c>
    </row>
    <row r="465" spans="1:32" s="11" customFormat="1" ht="12.75" customHeight="1" x14ac:dyDescent="0.3">
      <c r="A465" s="102">
        <v>3</v>
      </c>
      <c r="B465" s="51" t="s">
        <v>1266</v>
      </c>
      <c r="C465" s="780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5"/>
      <c r="Q465" s="17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7"/>
      <c r="AD465" s="18"/>
      <c r="AE465" s="290"/>
      <c r="AF465" s="28" t="str">
        <f t="shared" si="7"/>
        <v>s</v>
      </c>
    </row>
    <row r="466" spans="1:32" s="11" customFormat="1" ht="12.75" customHeight="1" x14ac:dyDescent="0.3">
      <c r="A466" s="104"/>
      <c r="B466" s="52" t="s">
        <v>409</v>
      </c>
      <c r="C466" s="781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4"/>
      <c r="S466" s="109"/>
      <c r="T466" s="20"/>
      <c r="U466" s="24"/>
      <c r="V466" s="22"/>
      <c r="W466" s="109"/>
      <c r="X466" s="20"/>
      <c r="Y466" s="24"/>
      <c r="Z466" s="24"/>
      <c r="AA466" s="109"/>
      <c r="AB466" s="20"/>
      <c r="AC466" s="22"/>
      <c r="AD466" s="22"/>
      <c r="AE466" s="291"/>
      <c r="AF466" s="28" t="str">
        <f t="shared" si="7"/>
        <v>s</v>
      </c>
    </row>
    <row r="467" spans="1:32" s="11" customFormat="1" ht="12.75" customHeight="1" x14ac:dyDescent="0.3">
      <c r="A467" s="104"/>
      <c r="B467" s="52"/>
      <c r="C467" s="784" t="s">
        <v>1</v>
      </c>
      <c r="D467" s="25" t="s">
        <v>3194</v>
      </c>
      <c r="E467" s="26">
        <v>4</v>
      </c>
      <c r="F467" s="26"/>
      <c r="G467" s="108" t="s">
        <v>586</v>
      </c>
      <c r="H467" s="25" t="s">
        <v>3194</v>
      </c>
      <c r="I467" s="27">
        <v>4</v>
      </c>
      <c r="J467" s="28"/>
      <c r="K467" s="107" t="s">
        <v>586</v>
      </c>
      <c r="L467" s="25" t="s">
        <v>3194</v>
      </c>
      <c r="M467" s="28">
        <v>4</v>
      </c>
      <c r="N467" s="28"/>
      <c r="O467" s="107" t="s">
        <v>586</v>
      </c>
      <c r="P467" s="30" t="s">
        <v>3214</v>
      </c>
      <c r="Q467" s="31">
        <v>4</v>
      </c>
      <c r="R467" s="28"/>
      <c r="S467" s="107" t="s">
        <v>586</v>
      </c>
      <c r="T467" s="25" t="s">
        <v>3214</v>
      </c>
      <c r="U467" s="28">
        <v>4</v>
      </c>
      <c r="V467" s="28"/>
      <c r="W467" s="107" t="s">
        <v>586</v>
      </c>
      <c r="X467" s="25"/>
      <c r="Y467" s="28"/>
      <c r="Z467" s="28"/>
      <c r="AA467" s="107"/>
      <c r="AB467" s="25"/>
      <c r="AC467" s="27"/>
      <c r="AD467" s="28"/>
      <c r="AE467" s="292"/>
      <c r="AF467" s="28" t="str">
        <f t="shared" si="7"/>
        <v>c</v>
      </c>
    </row>
    <row r="468" spans="1:32" s="11" customFormat="1" ht="12.75" customHeight="1" x14ac:dyDescent="0.3">
      <c r="A468" s="104"/>
      <c r="B468" s="52"/>
      <c r="C468" s="784"/>
      <c r="D468" s="25"/>
      <c r="E468" s="26"/>
      <c r="F468" s="26"/>
      <c r="G468" s="108"/>
      <c r="H468" s="25"/>
      <c r="I468" s="28"/>
      <c r="J468" s="28"/>
      <c r="K468" s="107"/>
      <c r="L468" s="25" t="s">
        <v>1249</v>
      </c>
      <c r="M468" s="28"/>
      <c r="N468" s="28"/>
      <c r="O468" s="107"/>
      <c r="P468" s="30"/>
      <c r="Q468" s="31"/>
      <c r="R468" s="32"/>
      <c r="S468" s="107"/>
      <c r="T468" s="25"/>
      <c r="U468" s="27"/>
      <c r="V468" s="27"/>
      <c r="W468" s="107"/>
      <c r="X468" s="25"/>
      <c r="Y468" s="33"/>
      <c r="Z468" s="33"/>
      <c r="AA468" s="113"/>
      <c r="AB468" s="25"/>
      <c r="AC468" s="27"/>
      <c r="AD468" s="28"/>
      <c r="AE468" s="292"/>
      <c r="AF468" s="28" t="str">
        <f t="shared" si="7"/>
        <v>c</v>
      </c>
    </row>
    <row r="469" spans="1:32" s="11" customFormat="1" ht="12.75" customHeight="1" x14ac:dyDescent="0.3">
      <c r="A469" s="102">
        <v>4</v>
      </c>
      <c r="B469" s="51" t="s">
        <v>1274</v>
      </c>
      <c r="C469" s="780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34"/>
      <c r="Q469" s="35"/>
      <c r="R469" s="36"/>
      <c r="S469" s="111"/>
      <c r="T469" s="15"/>
      <c r="U469" s="18"/>
      <c r="V469" s="18"/>
      <c r="W469" s="111"/>
      <c r="X469" s="18"/>
      <c r="Y469" s="18"/>
      <c r="Z469" s="18"/>
      <c r="AA469" s="111"/>
      <c r="AB469" s="15"/>
      <c r="AC469" s="17"/>
      <c r="AD469" s="18"/>
      <c r="AE469" s="290"/>
      <c r="AF469" s="28" t="str">
        <f t="shared" si="7"/>
        <v>s</v>
      </c>
    </row>
    <row r="470" spans="1:32" s="11" customFormat="1" ht="12.75" customHeight="1" x14ac:dyDescent="0.3">
      <c r="A470" s="104"/>
      <c r="B470" s="52" t="s">
        <v>409</v>
      </c>
      <c r="C470" s="781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37"/>
      <c r="Q470" s="38"/>
      <c r="R470" s="39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1"/>
      <c r="AF470" s="28" t="str">
        <f t="shared" si="7"/>
        <v>s</v>
      </c>
    </row>
    <row r="471" spans="1:32" s="11" customFormat="1" ht="12.75" customHeight="1" x14ac:dyDescent="0.3">
      <c r="A471" s="104"/>
      <c r="B471" s="52"/>
      <c r="C471" s="784" t="s">
        <v>1</v>
      </c>
      <c r="D471" s="25" t="s">
        <v>3214</v>
      </c>
      <c r="E471" s="26">
        <v>4</v>
      </c>
      <c r="F471" s="26"/>
      <c r="G471" s="108" t="s">
        <v>208</v>
      </c>
      <c r="H471" s="25" t="s">
        <v>3241</v>
      </c>
      <c r="I471" s="27">
        <v>4</v>
      </c>
      <c r="J471" s="28"/>
      <c r="K471" s="107" t="s">
        <v>792</v>
      </c>
      <c r="L471" s="25" t="s">
        <v>3214</v>
      </c>
      <c r="M471" s="28">
        <v>4</v>
      </c>
      <c r="N471" s="28"/>
      <c r="O471" s="107" t="s">
        <v>208</v>
      </c>
      <c r="P471" s="25" t="s">
        <v>3241</v>
      </c>
      <c r="Q471" s="27">
        <v>4</v>
      </c>
      <c r="R471" s="28"/>
      <c r="S471" s="107" t="s">
        <v>792</v>
      </c>
      <c r="T471" s="25" t="s">
        <v>3214</v>
      </c>
      <c r="U471" s="28">
        <v>4</v>
      </c>
      <c r="V471" s="28"/>
      <c r="W471" s="107" t="s">
        <v>208</v>
      </c>
      <c r="X471" s="25"/>
      <c r="Y471" s="28"/>
      <c r="Z471" s="28"/>
      <c r="AA471" s="107"/>
      <c r="AB471" s="25"/>
      <c r="AC471" s="27"/>
      <c r="AD471" s="28"/>
      <c r="AE471" s="292"/>
      <c r="AF471" s="28" t="str">
        <f t="shared" si="7"/>
        <v>c</v>
      </c>
    </row>
    <row r="472" spans="1:32" s="11" customFormat="1" ht="12.75" customHeight="1" x14ac:dyDescent="0.3">
      <c r="A472" s="104"/>
      <c r="B472" s="52"/>
      <c r="C472" s="784"/>
      <c r="D472" s="40"/>
      <c r="E472" s="41"/>
      <c r="F472" s="42"/>
      <c r="G472" s="105"/>
      <c r="H472" s="40"/>
      <c r="I472" s="42"/>
      <c r="J472" s="42"/>
      <c r="K472" s="105"/>
      <c r="L472" s="40"/>
      <c r="M472" s="42"/>
      <c r="N472" s="42"/>
      <c r="O472" s="105"/>
      <c r="P472" s="40"/>
      <c r="Q472" s="41"/>
      <c r="R472" s="42"/>
      <c r="S472" s="105"/>
      <c r="T472" s="40"/>
      <c r="U472" s="42"/>
      <c r="V472" s="42"/>
      <c r="W472" s="105"/>
      <c r="X472" s="40"/>
      <c r="Y472" s="43"/>
      <c r="Z472" s="43"/>
      <c r="AA472" s="106"/>
      <c r="AB472" s="40"/>
      <c r="AC472" s="41"/>
      <c r="AD472" s="42"/>
      <c r="AE472" s="293"/>
      <c r="AF472" s="28" t="str">
        <f t="shared" si="7"/>
        <v>c</v>
      </c>
    </row>
    <row r="473" spans="1:32" s="11" customFormat="1" ht="12.75" customHeight="1" x14ac:dyDescent="0.3">
      <c r="A473" s="102">
        <v>5</v>
      </c>
      <c r="B473" s="51" t="s">
        <v>1275</v>
      </c>
      <c r="C473" s="780"/>
      <c r="D473" s="15" t="s">
        <v>3224</v>
      </c>
      <c r="E473" s="16">
        <v>4</v>
      </c>
      <c r="F473" s="16"/>
      <c r="G473" s="112" t="s">
        <v>219</v>
      </c>
      <c r="H473" s="15" t="s">
        <v>3224</v>
      </c>
      <c r="I473" s="17">
        <v>4</v>
      </c>
      <c r="J473" s="18"/>
      <c r="K473" s="111" t="s">
        <v>219</v>
      </c>
      <c r="L473" s="15" t="s">
        <v>3224</v>
      </c>
      <c r="M473" s="18">
        <v>4</v>
      </c>
      <c r="N473" s="18"/>
      <c r="O473" s="111" t="s">
        <v>219</v>
      </c>
      <c r="P473" s="34" t="s">
        <v>3224</v>
      </c>
      <c r="Q473" s="35">
        <v>4</v>
      </c>
      <c r="R473" s="36"/>
      <c r="S473" s="111" t="s">
        <v>219</v>
      </c>
      <c r="T473" s="15" t="s">
        <v>3224</v>
      </c>
      <c r="U473" s="18">
        <v>4</v>
      </c>
      <c r="V473" s="18"/>
      <c r="W473" s="111" t="s">
        <v>219</v>
      </c>
      <c r="X473" s="18"/>
      <c r="Y473" s="18"/>
      <c r="Z473" s="18"/>
      <c r="AA473" s="111"/>
      <c r="AB473" s="15"/>
      <c r="AC473" s="17"/>
      <c r="AD473" s="18"/>
      <c r="AE473" s="290"/>
      <c r="AF473" s="28">
        <f t="shared" si="7"/>
        <v>0</v>
      </c>
    </row>
    <row r="474" spans="1:32" s="11" customFormat="1" ht="12.75" customHeight="1" x14ac:dyDescent="0.3">
      <c r="A474" s="104"/>
      <c r="B474" s="52" t="s">
        <v>409</v>
      </c>
      <c r="C474" s="781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/>
      <c r="Y474" s="24"/>
      <c r="Z474" s="24"/>
      <c r="AA474" s="109"/>
      <c r="AB474" s="20"/>
      <c r="AC474" s="22"/>
      <c r="AD474" s="22"/>
      <c r="AE474" s="291"/>
      <c r="AF474" s="28">
        <f t="shared" si="7"/>
        <v>0</v>
      </c>
    </row>
    <row r="475" spans="1:32" s="11" customFormat="1" ht="12.75" customHeight="1" x14ac:dyDescent="0.3">
      <c r="A475" s="104"/>
      <c r="B475" s="52"/>
      <c r="C475" s="784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/>
      <c r="Y475" s="28"/>
      <c r="Z475" s="28"/>
      <c r="AA475" s="107"/>
      <c r="AB475" s="25"/>
      <c r="AC475" s="27"/>
      <c r="AD475" s="28"/>
      <c r="AE475" s="292"/>
      <c r="AF475" s="28" t="str">
        <f t="shared" si="7"/>
        <v>c</v>
      </c>
    </row>
    <row r="476" spans="1:32" s="11" customFormat="1" ht="12.75" customHeight="1" x14ac:dyDescent="0.3">
      <c r="A476" s="104"/>
      <c r="B476" s="52"/>
      <c r="C476" s="784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/>
      <c r="Y476" s="43"/>
      <c r="Z476" s="43"/>
      <c r="AA476" s="106"/>
      <c r="AB476" s="40"/>
      <c r="AC476" s="41"/>
      <c r="AD476" s="42"/>
      <c r="AE476" s="293"/>
      <c r="AF476" s="28" t="str">
        <f t="shared" si="7"/>
        <v>c</v>
      </c>
    </row>
    <row r="477" spans="1:32" s="11" customFormat="1" ht="12.75" customHeight="1" x14ac:dyDescent="0.3">
      <c r="A477" s="102">
        <v>6</v>
      </c>
      <c r="B477" s="51" t="s">
        <v>1286</v>
      </c>
      <c r="C477" s="780" t="s">
        <v>0</v>
      </c>
      <c r="D477" s="15"/>
      <c r="E477" s="16"/>
      <c r="F477" s="16"/>
      <c r="G477" s="112"/>
      <c r="H477" s="15"/>
      <c r="I477" s="17"/>
      <c r="J477" s="18"/>
      <c r="K477" s="111"/>
      <c r="L477" s="18"/>
      <c r="M477" s="18"/>
      <c r="N477" s="18"/>
      <c r="O477" s="111"/>
      <c r="P477" s="15"/>
      <c r="Q477" s="17"/>
      <c r="R477" s="18"/>
      <c r="S477" s="111"/>
      <c r="T477" s="15"/>
      <c r="U477" s="18"/>
      <c r="V477" s="18"/>
      <c r="W477" s="111"/>
      <c r="X477" s="15"/>
      <c r="Y477" s="18"/>
      <c r="Z477" s="18"/>
      <c r="AA477" s="111"/>
      <c r="AB477" s="15"/>
      <c r="AC477" s="17"/>
      <c r="AD477" s="18"/>
      <c r="AE477" s="290"/>
      <c r="AF477" s="28" t="str">
        <f t="shared" si="7"/>
        <v>s</v>
      </c>
    </row>
    <row r="478" spans="1:32" s="11" customFormat="1" ht="12.75" customHeight="1" x14ac:dyDescent="0.3">
      <c r="A478" s="104"/>
      <c r="B478" s="52" t="s">
        <v>409</v>
      </c>
      <c r="C478" s="781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20"/>
      <c r="Q478" s="24"/>
      <c r="R478" s="24"/>
      <c r="S478" s="109"/>
      <c r="T478" s="20"/>
      <c r="U478" s="24"/>
      <c r="V478" s="22"/>
      <c r="W478" s="109"/>
      <c r="X478" s="20"/>
      <c r="Y478" s="24"/>
      <c r="Z478" s="24"/>
      <c r="AA478" s="109"/>
      <c r="AB478" s="20"/>
      <c r="AC478" s="22"/>
      <c r="AD478" s="22"/>
      <c r="AE478" s="291"/>
      <c r="AF478" s="28" t="str">
        <f t="shared" si="7"/>
        <v>s</v>
      </c>
    </row>
    <row r="479" spans="1:32" s="11" customFormat="1" ht="12.75" customHeight="1" x14ac:dyDescent="0.3">
      <c r="A479" s="104"/>
      <c r="B479" s="52"/>
      <c r="C479" s="784" t="s">
        <v>1</v>
      </c>
      <c r="D479" s="25" t="s">
        <v>3224</v>
      </c>
      <c r="E479" s="26">
        <v>4</v>
      </c>
      <c r="F479" s="26"/>
      <c r="G479" s="108" t="s">
        <v>219</v>
      </c>
      <c r="H479" s="25" t="s">
        <v>3224</v>
      </c>
      <c r="I479" s="27">
        <v>4</v>
      </c>
      <c r="J479" s="28"/>
      <c r="K479" s="107" t="s">
        <v>219</v>
      </c>
      <c r="L479" s="25" t="s">
        <v>3224</v>
      </c>
      <c r="M479" s="28">
        <v>4</v>
      </c>
      <c r="N479" s="28"/>
      <c r="O479" s="107" t="s">
        <v>219</v>
      </c>
      <c r="P479" s="30" t="s">
        <v>3224</v>
      </c>
      <c r="Q479" s="31">
        <v>4</v>
      </c>
      <c r="R479" s="28"/>
      <c r="S479" s="107" t="s">
        <v>219</v>
      </c>
      <c r="T479" s="25" t="s">
        <v>3224</v>
      </c>
      <c r="U479" s="28">
        <v>4</v>
      </c>
      <c r="V479" s="28"/>
      <c r="W479" s="107" t="s">
        <v>219</v>
      </c>
      <c r="X479" s="25"/>
      <c r="Y479" s="28"/>
      <c r="Z479" s="28"/>
      <c r="AA479" s="107"/>
      <c r="AB479" s="25"/>
      <c r="AC479" s="27"/>
      <c r="AD479" s="28"/>
      <c r="AE479" s="292"/>
      <c r="AF479" s="28" t="str">
        <f t="shared" si="7"/>
        <v>c</v>
      </c>
    </row>
    <row r="480" spans="1:32" s="11" customFormat="1" ht="12.75" customHeight="1" x14ac:dyDescent="0.3">
      <c r="A480" s="104"/>
      <c r="B480" s="52"/>
      <c r="C480" s="784"/>
      <c r="D480" s="25"/>
      <c r="E480" s="26"/>
      <c r="F480" s="26"/>
      <c r="G480" s="108"/>
      <c r="H480" s="25"/>
      <c r="I480" s="28"/>
      <c r="J480" s="28"/>
      <c r="K480" s="107"/>
      <c r="L480" s="25"/>
      <c r="M480" s="28"/>
      <c r="N480" s="28"/>
      <c r="O480" s="107"/>
      <c r="P480" s="30"/>
      <c r="Q480" s="31"/>
      <c r="R480" s="32"/>
      <c r="S480" s="107"/>
      <c r="T480" s="25"/>
      <c r="U480" s="27"/>
      <c r="V480" s="27"/>
      <c r="W480" s="107"/>
      <c r="X480" s="25"/>
      <c r="Y480" s="33"/>
      <c r="Z480" s="33"/>
      <c r="AA480" s="113"/>
      <c r="AB480" s="25"/>
      <c r="AC480" s="27"/>
      <c r="AD480" s="28"/>
      <c r="AE480" s="292"/>
      <c r="AF480" s="28" t="str">
        <f t="shared" si="7"/>
        <v>c</v>
      </c>
    </row>
    <row r="481" spans="1:32" s="11" customFormat="1" ht="12.75" customHeight="1" x14ac:dyDescent="0.3">
      <c r="A481" s="102">
        <v>7</v>
      </c>
      <c r="B481" s="51" t="s">
        <v>3573</v>
      </c>
      <c r="C481" s="780" t="s">
        <v>0</v>
      </c>
      <c r="D481" s="15"/>
      <c r="E481" s="16"/>
      <c r="F481" s="16"/>
      <c r="G481" s="112"/>
      <c r="H481" s="15"/>
      <c r="I481" s="17"/>
      <c r="J481" s="18"/>
      <c r="K481" s="111"/>
      <c r="L481" s="18"/>
      <c r="M481" s="18"/>
      <c r="N481" s="18"/>
      <c r="O481" s="111"/>
      <c r="P481" s="15"/>
      <c r="Q481" s="17"/>
      <c r="R481" s="18"/>
      <c r="S481" s="111"/>
      <c r="T481" s="15"/>
      <c r="U481" s="17"/>
      <c r="V481" s="18"/>
      <c r="W481" s="111"/>
      <c r="X481" s="15"/>
      <c r="Y481" s="18"/>
      <c r="Z481" s="18"/>
      <c r="AA481" s="111"/>
      <c r="AB481" s="15"/>
      <c r="AC481" s="17"/>
      <c r="AD481" s="18"/>
      <c r="AE481" s="290"/>
      <c r="AF481" s="28" t="str">
        <f t="shared" si="7"/>
        <v>s</v>
      </c>
    </row>
    <row r="482" spans="1:32" s="11" customFormat="1" ht="12.75" customHeight="1" x14ac:dyDescent="0.3">
      <c r="A482" s="104"/>
      <c r="B482" s="52" t="s">
        <v>409</v>
      </c>
      <c r="C482" s="781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20"/>
      <c r="Q482" s="24"/>
      <c r="R482" s="24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1"/>
      <c r="AF482" s="28" t="str">
        <f t="shared" si="7"/>
        <v>s</v>
      </c>
    </row>
    <row r="483" spans="1:32" s="11" customFormat="1" ht="12.75" customHeight="1" x14ac:dyDescent="0.3">
      <c r="A483" s="104"/>
      <c r="B483" s="52"/>
      <c r="C483" s="784" t="s">
        <v>1</v>
      </c>
      <c r="D483" s="25" t="s">
        <v>3558</v>
      </c>
      <c r="E483" s="26">
        <v>4</v>
      </c>
      <c r="F483" s="26"/>
      <c r="G483" s="108" t="s">
        <v>210</v>
      </c>
      <c r="H483" s="25" t="s">
        <v>3558</v>
      </c>
      <c r="I483" s="27">
        <v>4</v>
      </c>
      <c r="J483" s="28"/>
      <c r="K483" s="107" t="s">
        <v>210</v>
      </c>
      <c r="L483" s="25" t="s">
        <v>3558</v>
      </c>
      <c r="M483" s="28">
        <v>4</v>
      </c>
      <c r="N483" s="28"/>
      <c r="O483" s="107" t="s">
        <v>210</v>
      </c>
      <c r="P483" s="30" t="s">
        <v>3558</v>
      </c>
      <c r="Q483" s="31">
        <v>4</v>
      </c>
      <c r="R483" s="28"/>
      <c r="S483" s="107" t="s">
        <v>210</v>
      </c>
      <c r="T483" s="25" t="s">
        <v>3558</v>
      </c>
      <c r="U483" s="28">
        <v>4</v>
      </c>
      <c r="V483" s="28"/>
      <c r="W483" s="107" t="s">
        <v>210</v>
      </c>
      <c r="X483" s="25"/>
      <c r="Y483" s="28"/>
      <c r="Z483" s="28"/>
      <c r="AA483" s="107"/>
      <c r="AB483" s="25"/>
      <c r="AC483" s="27"/>
      <c r="AD483" s="28"/>
      <c r="AE483" s="292"/>
      <c r="AF483" s="28" t="str">
        <f t="shared" si="7"/>
        <v>c</v>
      </c>
    </row>
    <row r="484" spans="1:32" s="11" customFormat="1" ht="12.75" customHeight="1" x14ac:dyDescent="0.3">
      <c r="A484" s="104"/>
      <c r="B484" s="52"/>
      <c r="C484" s="784"/>
      <c r="D484" s="25"/>
      <c r="E484" s="26"/>
      <c r="F484" s="26"/>
      <c r="G484" s="108"/>
      <c r="H484" s="25"/>
      <c r="I484" s="28"/>
      <c r="J484" s="28"/>
      <c r="K484" s="107"/>
      <c r="L484" s="25"/>
      <c r="M484" s="28"/>
      <c r="N484" s="28"/>
      <c r="O484" s="107"/>
      <c r="P484" s="30"/>
      <c r="Q484" s="31"/>
      <c r="R484" s="32"/>
      <c r="S484" s="107"/>
      <c r="T484" s="25"/>
      <c r="U484" s="28"/>
      <c r="V484" s="28"/>
      <c r="W484" s="107"/>
      <c r="X484" s="25"/>
      <c r="Y484" s="33"/>
      <c r="Z484" s="33"/>
      <c r="AA484" s="113"/>
      <c r="AB484" s="25"/>
      <c r="AC484" s="27"/>
      <c r="AD484" s="28"/>
      <c r="AE484" s="292"/>
      <c r="AF484" s="28" t="str">
        <f t="shared" si="7"/>
        <v>c</v>
      </c>
    </row>
    <row r="485" spans="1:32" s="11" customFormat="1" ht="12.75" customHeight="1" x14ac:dyDescent="0.3">
      <c r="A485" s="102">
        <v>8</v>
      </c>
      <c r="B485" s="51" t="s">
        <v>3525</v>
      </c>
      <c r="C485" s="780" t="s">
        <v>0</v>
      </c>
      <c r="D485" s="15" t="s">
        <v>3214</v>
      </c>
      <c r="E485" s="16">
        <v>4</v>
      </c>
      <c r="F485" s="16"/>
      <c r="G485" s="112" t="s">
        <v>210</v>
      </c>
      <c r="H485" s="15" t="s">
        <v>3214</v>
      </c>
      <c r="I485" s="17">
        <v>4</v>
      </c>
      <c r="J485" s="18"/>
      <c r="K485" s="111" t="s">
        <v>210</v>
      </c>
      <c r="L485" s="15" t="s">
        <v>3214</v>
      </c>
      <c r="M485" s="18">
        <v>4</v>
      </c>
      <c r="N485" s="18"/>
      <c r="O485" s="111" t="s">
        <v>210</v>
      </c>
      <c r="P485" s="34" t="s">
        <v>3214</v>
      </c>
      <c r="Q485" s="35">
        <v>4</v>
      </c>
      <c r="R485" s="36"/>
      <c r="S485" s="111" t="s">
        <v>210</v>
      </c>
      <c r="T485" s="15" t="s">
        <v>3214</v>
      </c>
      <c r="U485" s="18">
        <v>4</v>
      </c>
      <c r="V485" s="18"/>
      <c r="W485" s="111" t="s">
        <v>210</v>
      </c>
      <c r="X485" s="18"/>
      <c r="Y485" s="18"/>
      <c r="Z485" s="18"/>
      <c r="AA485" s="111"/>
      <c r="AB485" s="15"/>
      <c r="AC485" s="17"/>
      <c r="AD485" s="18"/>
      <c r="AE485" s="290"/>
      <c r="AF485" s="28" t="str">
        <f t="shared" si="7"/>
        <v>s</v>
      </c>
    </row>
    <row r="486" spans="1:32" s="11" customFormat="1" ht="12.75" customHeight="1" x14ac:dyDescent="0.3">
      <c r="A486" s="104"/>
      <c r="B486" s="52" t="s">
        <v>409</v>
      </c>
      <c r="C486" s="781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37"/>
      <c r="Q486" s="38"/>
      <c r="R486" s="39"/>
      <c r="S486" s="109"/>
      <c r="T486" s="20"/>
      <c r="U486" s="22"/>
      <c r="V486" s="22"/>
      <c r="W486" s="109"/>
      <c r="X486" s="20"/>
      <c r="Y486" s="24"/>
      <c r="Z486" s="24"/>
      <c r="AA486" s="109"/>
      <c r="AB486" s="20"/>
      <c r="AC486" s="22"/>
      <c r="AD486" s="22"/>
      <c r="AE486" s="291"/>
      <c r="AF486" s="28" t="str">
        <f t="shared" si="7"/>
        <v>s</v>
      </c>
    </row>
    <row r="487" spans="1:32" s="11" customFormat="1" ht="12.75" customHeight="1" x14ac:dyDescent="0.3">
      <c r="A487" s="104"/>
      <c r="B487" s="52"/>
      <c r="C487" s="784" t="s">
        <v>1</v>
      </c>
      <c r="D487" s="25"/>
      <c r="E487" s="26"/>
      <c r="F487" s="26"/>
      <c r="G487" s="108"/>
      <c r="H487" s="25"/>
      <c r="I487" s="27"/>
      <c r="J487" s="28"/>
      <c r="K487" s="107"/>
      <c r="L487" s="25"/>
      <c r="M487" s="28"/>
      <c r="N487" s="28"/>
      <c r="O487" s="107"/>
      <c r="P487" s="25"/>
      <c r="Q487" s="27"/>
      <c r="R487" s="28"/>
      <c r="S487" s="107"/>
      <c r="T487" s="25"/>
      <c r="U487" s="28"/>
      <c r="V487" s="28"/>
      <c r="W487" s="107"/>
      <c r="X487" s="25"/>
      <c r="Y487" s="28"/>
      <c r="Z487" s="28"/>
      <c r="AA487" s="107"/>
      <c r="AB487" s="25"/>
      <c r="AC487" s="27"/>
      <c r="AD487" s="28"/>
      <c r="AE487" s="292"/>
      <c r="AF487" s="28" t="str">
        <f t="shared" si="7"/>
        <v>c</v>
      </c>
    </row>
    <row r="488" spans="1:32" s="11" customFormat="1" ht="12.75" customHeight="1" x14ac:dyDescent="0.3">
      <c r="A488" s="103"/>
      <c r="B488" s="52"/>
      <c r="C488" s="785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25"/>
      <c r="Q488" s="27"/>
      <c r="R488" s="28"/>
      <c r="S488" s="107"/>
      <c r="T488" s="25"/>
      <c r="U488" s="28"/>
      <c r="V488" s="28"/>
      <c r="W488" s="107"/>
      <c r="X488" s="25"/>
      <c r="Y488" s="33"/>
      <c r="Z488" s="33"/>
      <c r="AA488" s="113"/>
      <c r="AB488" s="25"/>
      <c r="AC488" s="27"/>
      <c r="AD488" s="28"/>
      <c r="AE488" s="292"/>
      <c r="AF488" s="28" t="str">
        <f t="shared" si="7"/>
        <v>c</v>
      </c>
    </row>
    <row r="489" spans="1:32" s="11" customFormat="1" ht="12.75" customHeight="1" x14ac:dyDescent="0.3">
      <c r="A489" s="102">
        <v>9</v>
      </c>
      <c r="B489" s="51" t="s">
        <v>3192</v>
      </c>
      <c r="C489" s="780" t="s">
        <v>0</v>
      </c>
      <c r="D489" s="15"/>
      <c r="E489" s="16"/>
      <c r="F489" s="16"/>
      <c r="G489" s="112"/>
      <c r="H489" s="15"/>
      <c r="I489" s="17"/>
      <c r="J489" s="18"/>
      <c r="K489" s="111"/>
      <c r="L489" s="18"/>
      <c r="M489" s="18"/>
      <c r="N489" s="18"/>
      <c r="O489" s="111"/>
      <c r="P489" s="18"/>
      <c r="Q489" s="18"/>
      <c r="R489" s="18"/>
      <c r="S489" s="111"/>
      <c r="T489" s="15"/>
      <c r="U489" s="18"/>
      <c r="V489" s="18"/>
      <c r="W489" s="111"/>
      <c r="X489" s="15"/>
      <c r="Y489" s="18"/>
      <c r="Z489" s="18"/>
      <c r="AA489" s="111"/>
      <c r="AB489" s="15"/>
      <c r="AC489" s="18"/>
      <c r="AD489" s="18"/>
      <c r="AE489" s="290"/>
      <c r="AF489" s="28" t="str">
        <f t="shared" si="7"/>
        <v>s</v>
      </c>
    </row>
    <row r="490" spans="1:32" s="11" customFormat="1" ht="12.75" customHeight="1" x14ac:dyDescent="0.3">
      <c r="A490" s="104"/>
      <c r="B490" s="52" t="s">
        <v>409</v>
      </c>
      <c r="C490" s="781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20"/>
      <c r="Q490" s="24"/>
      <c r="R490" s="22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1"/>
      <c r="AF490" s="28" t="str">
        <f t="shared" si="7"/>
        <v>s</v>
      </c>
    </row>
    <row r="491" spans="1:32" s="11" customFormat="1" ht="12.75" customHeight="1" x14ac:dyDescent="0.3">
      <c r="A491" s="104"/>
      <c r="B491" s="52"/>
      <c r="C491" s="784" t="s">
        <v>1</v>
      </c>
      <c r="D491" s="25" t="s">
        <v>3558</v>
      </c>
      <c r="E491" s="26">
        <v>4</v>
      </c>
      <c r="F491" s="26"/>
      <c r="G491" s="108" t="s">
        <v>216</v>
      </c>
      <c r="H491" s="25" t="s">
        <v>3558</v>
      </c>
      <c r="I491" s="27">
        <v>4</v>
      </c>
      <c r="J491" s="28"/>
      <c r="K491" s="107" t="s">
        <v>216</v>
      </c>
      <c r="L491" s="25" t="s">
        <v>3558</v>
      </c>
      <c r="M491" s="28">
        <v>4</v>
      </c>
      <c r="N491" s="28"/>
      <c r="O491" s="107" t="s">
        <v>216</v>
      </c>
      <c r="P491" s="25" t="s">
        <v>3558</v>
      </c>
      <c r="Q491" s="28">
        <v>4</v>
      </c>
      <c r="R491" s="28"/>
      <c r="S491" s="107" t="s">
        <v>216</v>
      </c>
      <c r="T491" s="25" t="s">
        <v>3558</v>
      </c>
      <c r="U491" s="28">
        <v>4</v>
      </c>
      <c r="V491" s="28"/>
      <c r="W491" s="107" t="s">
        <v>216</v>
      </c>
      <c r="X491" s="25"/>
      <c r="Y491" s="28"/>
      <c r="Z491" s="28"/>
      <c r="AA491" s="107"/>
      <c r="AB491" s="25"/>
      <c r="AC491" s="27"/>
      <c r="AD491" s="28"/>
      <c r="AE491" s="292"/>
      <c r="AF491" s="28" t="str">
        <f t="shared" si="7"/>
        <v>c</v>
      </c>
    </row>
    <row r="492" spans="1:32" s="11" customFormat="1" ht="12.75" customHeight="1" x14ac:dyDescent="0.3">
      <c r="A492" s="104"/>
      <c r="B492" s="52"/>
      <c r="C492" s="784"/>
      <c r="D492" s="25"/>
      <c r="E492" s="26"/>
      <c r="F492" s="26"/>
      <c r="G492" s="108"/>
      <c r="H492" s="25"/>
      <c r="I492" s="28"/>
      <c r="J492" s="28"/>
      <c r="K492" s="107"/>
      <c r="L492" s="25"/>
      <c r="M492" s="28"/>
      <c r="N492" s="28"/>
      <c r="O492" s="107"/>
      <c r="P492" s="25"/>
      <c r="Q492" s="28"/>
      <c r="R492" s="28"/>
      <c r="S492" s="107"/>
      <c r="T492" s="25"/>
      <c r="U492" s="28"/>
      <c r="V492" s="28"/>
      <c r="W492" s="107"/>
      <c r="X492" s="25"/>
      <c r="Y492" s="33"/>
      <c r="Z492" s="33"/>
      <c r="AA492" s="113"/>
      <c r="AB492" s="25"/>
      <c r="AC492" s="33"/>
      <c r="AD492" s="33"/>
      <c r="AE492" s="294"/>
      <c r="AF492" s="28" t="str">
        <f t="shared" si="7"/>
        <v>c</v>
      </c>
    </row>
    <row r="493" spans="1:32" s="11" customFormat="1" ht="12.75" customHeight="1" x14ac:dyDescent="0.3">
      <c r="A493" s="102">
        <v>13</v>
      </c>
      <c r="B493" s="51" t="s">
        <v>3559</v>
      </c>
      <c r="C493" s="780" t="s">
        <v>0</v>
      </c>
      <c r="D493" s="15" t="s">
        <v>3558</v>
      </c>
      <c r="E493" s="16">
        <v>4</v>
      </c>
      <c r="F493" s="16"/>
      <c r="G493" s="112" t="s">
        <v>216</v>
      </c>
      <c r="H493" s="15" t="s">
        <v>3558</v>
      </c>
      <c r="I493" s="17">
        <v>4</v>
      </c>
      <c r="J493" s="18"/>
      <c r="K493" s="111" t="s">
        <v>216</v>
      </c>
      <c r="L493" s="15" t="s">
        <v>3558</v>
      </c>
      <c r="M493" s="18">
        <v>4</v>
      </c>
      <c r="N493" s="18"/>
      <c r="O493" s="111" t="s">
        <v>216</v>
      </c>
      <c r="P493" s="15" t="s">
        <v>3558</v>
      </c>
      <c r="Q493" s="18">
        <v>4</v>
      </c>
      <c r="R493" s="18"/>
      <c r="S493" s="111" t="s">
        <v>216</v>
      </c>
      <c r="T493" s="18" t="s">
        <v>3558</v>
      </c>
      <c r="U493" s="18">
        <v>4</v>
      </c>
      <c r="V493" s="18"/>
      <c r="W493" s="111" t="s">
        <v>216</v>
      </c>
      <c r="X493" s="15"/>
      <c r="Y493" s="18"/>
      <c r="Z493" s="18"/>
      <c r="AA493" s="111"/>
      <c r="AB493" s="15"/>
      <c r="AC493" s="18"/>
      <c r="AD493" s="18"/>
      <c r="AE493" s="290"/>
      <c r="AF493" s="28" t="str">
        <f t="shared" si="7"/>
        <v>s</v>
      </c>
    </row>
    <row r="494" spans="1:32" s="11" customFormat="1" ht="12.75" customHeight="1" x14ac:dyDescent="0.3">
      <c r="A494" s="104"/>
      <c r="B494" s="52" t="s">
        <v>409</v>
      </c>
      <c r="C494" s="781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20"/>
      <c r="Q494" s="22"/>
      <c r="R494" s="22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1"/>
      <c r="AF494" s="28" t="str">
        <f t="shared" si="7"/>
        <v>s</v>
      </c>
    </row>
    <row r="495" spans="1:32" s="11" customFormat="1" ht="12.75" customHeight="1" x14ac:dyDescent="0.3">
      <c r="A495" s="104"/>
      <c r="B495" s="52"/>
      <c r="C495" s="784" t="s">
        <v>1</v>
      </c>
      <c r="D495" s="25"/>
      <c r="E495" s="26"/>
      <c r="F495" s="26"/>
      <c r="G495" s="108"/>
      <c r="H495" s="25"/>
      <c r="I495" s="27"/>
      <c r="J495" s="28"/>
      <c r="K495" s="107"/>
      <c r="L495" s="28"/>
      <c r="M495" s="28"/>
      <c r="N495" s="28"/>
      <c r="O495" s="107"/>
      <c r="P495" s="25"/>
      <c r="Q495" s="27"/>
      <c r="R495" s="28"/>
      <c r="S495" s="107"/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2"/>
      <c r="AF495" s="28" t="str">
        <f t="shared" si="7"/>
        <v>c</v>
      </c>
    </row>
    <row r="496" spans="1:32" s="11" customFormat="1" ht="12.75" customHeight="1" x14ac:dyDescent="0.3">
      <c r="A496" s="103"/>
      <c r="B496" s="52"/>
      <c r="C496" s="785"/>
      <c r="D496" s="25"/>
      <c r="E496" s="26"/>
      <c r="F496" s="26"/>
      <c r="G496" s="108"/>
      <c r="H496" s="25"/>
      <c r="I496" s="28"/>
      <c r="J496" s="28"/>
      <c r="K496" s="107"/>
      <c r="L496" s="25"/>
      <c r="M496" s="28"/>
      <c r="N496" s="28"/>
      <c r="O496" s="107"/>
      <c r="P496" s="25"/>
      <c r="Q496" s="27"/>
      <c r="R496" s="27"/>
      <c r="S496" s="107"/>
      <c r="T496" s="25"/>
      <c r="U496" s="28"/>
      <c r="V496" s="28"/>
      <c r="W496" s="107"/>
      <c r="X496" s="25"/>
      <c r="Y496" s="33"/>
      <c r="Z496" s="33"/>
      <c r="AA496" s="113"/>
      <c r="AB496" s="25"/>
      <c r="AC496" s="33"/>
      <c r="AD496" s="33"/>
      <c r="AE496" s="294"/>
      <c r="AF496" s="28" t="str">
        <f t="shared" si="7"/>
        <v>c</v>
      </c>
    </row>
    <row r="497" spans="1:32" s="11" customFormat="1" ht="12.75" customHeight="1" x14ac:dyDescent="0.3">
      <c r="A497" s="102">
        <v>1</v>
      </c>
      <c r="B497" s="51" t="s">
        <v>833</v>
      </c>
      <c r="C497" s="780" t="s">
        <v>0</v>
      </c>
      <c r="D497" s="15" t="s">
        <v>3195</v>
      </c>
      <c r="E497" s="16">
        <v>4</v>
      </c>
      <c r="F497" s="484" t="s">
        <v>396</v>
      </c>
      <c r="G497" s="112" t="s">
        <v>192</v>
      </c>
      <c r="H497" s="15" t="s">
        <v>3195</v>
      </c>
      <c r="I497" s="17">
        <v>4</v>
      </c>
      <c r="J497" s="455" t="s">
        <v>396</v>
      </c>
      <c r="K497" s="111" t="s">
        <v>192</v>
      </c>
      <c r="L497" s="15" t="s">
        <v>3195</v>
      </c>
      <c r="M497" s="18">
        <v>4</v>
      </c>
      <c r="N497" s="455" t="s">
        <v>396</v>
      </c>
      <c r="O497" s="111" t="s">
        <v>192</v>
      </c>
      <c r="P497" s="34" t="s">
        <v>3195</v>
      </c>
      <c r="Q497" s="35">
        <v>4</v>
      </c>
      <c r="R497" s="453" t="s">
        <v>396</v>
      </c>
      <c r="S497" s="111" t="s">
        <v>192</v>
      </c>
      <c r="T497" s="15" t="s">
        <v>3195</v>
      </c>
      <c r="U497" s="18">
        <v>4</v>
      </c>
      <c r="V497" s="455" t="s">
        <v>396</v>
      </c>
      <c r="W497" s="111" t="s">
        <v>192</v>
      </c>
      <c r="X497" s="18"/>
      <c r="Y497" s="18"/>
      <c r="Z497" s="18"/>
      <c r="AA497" s="111"/>
      <c r="AB497" s="15"/>
      <c r="AC497" s="17"/>
      <c r="AD497" s="18"/>
      <c r="AE497" s="290"/>
      <c r="AF497" s="28" t="str">
        <f t="shared" si="7"/>
        <v>s</v>
      </c>
    </row>
    <row r="498" spans="1:32" s="11" customFormat="1" ht="12.75" customHeight="1" x14ac:dyDescent="0.3">
      <c r="A498" s="104"/>
      <c r="B498" s="52" t="s">
        <v>3227</v>
      </c>
      <c r="C498" s="781"/>
      <c r="D498" s="20" t="s">
        <v>3718</v>
      </c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1"/>
      <c r="AF498" s="28" t="str">
        <f t="shared" si="7"/>
        <v>s</v>
      </c>
    </row>
    <row r="499" spans="1:32" s="11" customFormat="1" ht="12.75" customHeight="1" x14ac:dyDescent="0.3">
      <c r="A499" s="104"/>
      <c r="B499" s="52"/>
      <c r="C499" s="784" t="s">
        <v>1</v>
      </c>
      <c r="D499" s="25" t="s">
        <v>3195</v>
      </c>
      <c r="E499" s="26">
        <v>4</v>
      </c>
      <c r="F499" s="483" t="s">
        <v>396</v>
      </c>
      <c r="G499" s="108" t="s">
        <v>192</v>
      </c>
      <c r="H499" s="25" t="s">
        <v>3195</v>
      </c>
      <c r="I499" s="27">
        <v>4</v>
      </c>
      <c r="J499" s="454" t="s">
        <v>396</v>
      </c>
      <c r="K499" s="107" t="s">
        <v>192</v>
      </c>
      <c r="L499" s="25" t="s">
        <v>3195</v>
      </c>
      <c r="M499" s="28">
        <v>4</v>
      </c>
      <c r="N499" s="454" t="s">
        <v>396</v>
      </c>
      <c r="O499" s="107" t="s">
        <v>192</v>
      </c>
      <c r="P499" s="25" t="s">
        <v>3195</v>
      </c>
      <c r="Q499" s="27">
        <v>4</v>
      </c>
      <c r="R499" s="454" t="s">
        <v>396</v>
      </c>
      <c r="S499" s="107" t="s">
        <v>192</v>
      </c>
      <c r="T499" s="25" t="s">
        <v>3195</v>
      </c>
      <c r="U499" s="28">
        <v>3</v>
      </c>
      <c r="V499" s="454" t="s">
        <v>396</v>
      </c>
      <c r="W499" s="107" t="s">
        <v>192</v>
      </c>
      <c r="X499" s="25"/>
      <c r="Y499" s="28"/>
      <c r="Z499" s="28"/>
      <c r="AA499" s="107"/>
      <c r="AB499" s="25"/>
      <c r="AC499" s="27"/>
      <c r="AD499" s="28"/>
      <c r="AE499" s="292"/>
      <c r="AF499" s="28" t="str">
        <f t="shared" si="7"/>
        <v>c</v>
      </c>
    </row>
    <row r="500" spans="1:32" s="11" customFormat="1" ht="12.75" customHeight="1" x14ac:dyDescent="0.3">
      <c r="A500" s="104"/>
      <c r="B500" s="52"/>
      <c r="C500" s="784"/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 t="s">
        <v>3521</v>
      </c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3"/>
      <c r="AF500" s="28" t="str">
        <f t="shared" si="7"/>
        <v>c</v>
      </c>
    </row>
    <row r="501" spans="1:32" s="11" customFormat="1" ht="12.75" customHeight="1" x14ac:dyDescent="0.3">
      <c r="A501" s="102">
        <v>2</v>
      </c>
      <c r="B501" s="51" t="s">
        <v>2314</v>
      </c>
      <c r="C501" s="780" t="s">
        <v>0</v>
      </c>
      <c r="D501" s="15"/>
      <c r="E501" s="16"/>
      <c r="F501" s="16"/>
      <c r="G501" s="112"/>
      <c r="H501" s="15" t="s">
        <v>3572</v>
      </c>
      <c r="I501" s="17">
        <v>4</v>
      </c>
      <c r="J501" s="455" t="s">
        <v>407</v>
      </c>
      <c r="K501" s="111" t="s">
        <v>292</v>
      </c>
      <c r="L501" s="15" t="s">
        <v>3572</v>
      </c>
      <c r="M501" s="18">
        <v>4</v>
      </c>
      <c r="N501" s="455" t="s">
        <v>400</v>
      </c>
      <c r="O501" s="111" t="s">
        <v>292</v>
      </c>
      <c r="P501" s="34" t="s">
        <v>3572</v>
      </c>
      <c r="Q501" s="35">
        <v>4</v>
      </c>
      <c r="R501" s="453" t="s">
        <v>407</v>
      </c>
      <c r="S501" s="111" t="s">
        <v>292</v>
      </c>
      <c r="T501" s="15" t="s">
        <v>3572</v>
      </c>
      <c r="U501" s="18">
        <v>4</v>
      </c>
      <c r="V501" s="455" t="s">
        <v>407</v>
      </c>
      <c r="W501" s="111" t="s">
        <v>292</v>
      </c>
      <c r="X501" s="18"/>
      <c r="Y501" s="18"/>
      <c r="Z501" s="18"/>
      <c r="AA501" s="111"/>
      <c r="AB501" s="15"/>
      <c r="AC501" s="17"/>
      <c r="AD501" s="18"/>
      <c r="AE501" s="290"/>
      <c r="AF501" s="28" t="str">
        <f t="shared" si="7"/>
        <v>s</v>
      </c>
    </row>
    <row r="502" spans="1:32" s="11" customFormat="1" ht="12.75" customHeight="1" x14ac:dyDescent="0.3">
      <c r="A502" s="104"/>
      <c r="B502" s="52" t="s">
        <v>3228</v>
      </c>
      <c r="C502" s="781"/>
      <c r="D502" s="20"/>
      <c r="E502" s="21"/>
      <c r="F502" s="21"/>
      <c r="G502" s="110"/>
      <c r="H502" s="20"/>
      <c r="I502" s="22"/>
      <c r="J502" s="22"/>
      <c r="K502" s="109"/>
      <c r="L502" s="20"/>
      <c r="M502" s="22"/>
      <c r="N502" s="22"/>
      <c r="O502" s="109"/>
      <c r="P502" s="37"/>
      <c r="Q502" s="38"/>
      <c r="R502" s="39"/>
      <c r="S502" s="109"/>
      <c r="T502" s="20" t="s">
        <v>3521</v>
      </c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1"/>
      <c r="AF502" s="28" t="str">
        <f t="shared" si="7"/>
        <v>s</v>
      </c>
    </row>
    <row r="503" spans="1:32" s="11" customFormat="1" ht="12.75" customHeight="1" x14ac:dyDescent="0.3">
      <c r="A503" s="104"/>
      <c r="B503" s="52"/>
      <c r="C503" s="784" t="s">
        <v>1</v>
      </c>
      <c r="D503" s="25" t="s">
        <v>3678</v>
      </c>
      <c r="E503" s="26">
        <v>4</v>
      </c>
      <c r="F503" s="26" t="s">
        <v>407</v>
      </c>
      <c r="G503" s="108" t="s">
        <v>279</v>
      </c>
      <c r="H503" s="25"/>
      <c r="I503" s="27"/>
      <c r="J503" s="28"/>
      <c r="K503" s="107"/>
      <c r="L503" s="25" t="s">
        <v>3678</v>
      </c>
      <c r="M503" s="28">
        <v>4</v>
      </c>
      <c r="N503" s="28" t="s">
        <v>407</v>
      </c>
      <c r="O503" s="107" t="s">
        <v>279</v>
      </c>
      <c r="P503" s="25" t="s">
        <v>3678</v>
      </c>
      <c r="Q503" s="27">
        <v>4</v>
      </c>
      <c r="R503" s="28" t="s">
        <v>407</v>
      </c>
      <c r="S503" s="107" t="s">
        <v>279</v>
      </c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2"/>
      <c r="AF503" s="28" t="str">
        <f t="shared" si="7"/>
        <v>c</v>
      </c>
    </row>
    <row r="504" spans="1:32" s="11" customFormat="1" ht="12.75" customHeight="1" x14ac:dyDescent="0.3">
      <c r="A504" s="104"/>
      <c r="B504" s="52"/>
      <c r="C504" s="784" t="s">
        <v>542</v>
      </c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3"/>
      <c r="AF504" s="28" t="str">
        <f t="shared" si="7"/>
        <v>t</v>
      </c>
    </row>
    <row r="505" spans="1:32" s="11" customFormat="1" ht="12.75" customHeight="1" x14ac:dyDescent="0.3">
      <c r="A505" s="102">
        <v>3</v>
      </c>
      <c r="B505" s="51" t="s">
        <v>3239</v>
      </c>
      <c r="C505" s="780" t="s">
        <v>0</v>
      </c>
      <c r="D505" s="15" t="s">
        <v>3200</v>
      </c>
      <c r="E505" s="16">
        <v>4</v>
      </c>
      <c r="F505" s="484" t="s">
        <v>407</v>
      </c>
      <c r="G505" s="112" t="s">
        <v>279</v>
      </c>
      <c r="H505" s="15" t="s">
        <v>1256</v>
      </c>
      <c r="I505" s="17">
        <v>3</v>
      </c>
      <c r="J505" s="455" t="s">
        <v>397</v>
      </c>
      <c r="K505" s="111" t="s">
        <v>679</v>
      </c>
      <c r="L505" s="18" t="s">
        <v>3200</v>
      </c>
      <c r="M505" s="18">
        <v>4</v>
      </c>
      <c r="N505" s="455" t="s">
        <v>407</v>
      </c>
      <c r="O505" s="111" t="s">
        <v>279</v>
      </c>
      <c r="P505" s="15" t="s">
        <v>3229</v>
      </c>
      <c r="Q505" s="17">
        <v>4</v>
      </c>
      <c r="R505" s="455" t="s">
        <v>396</v>
      </c>
      <c r="S505" s="111" t="s">
        <v>312</v>
      </c>
      <c r="T505" s="15" t="s">
        <v>3200</v>
      </c>
      <c r="U505" s="18">
        <v>3</v>
      </c>
      <c r="V505" s="455" t="s">
        <v>408</v>
      </c>
      <c r="W505" s="111" t="s">
        <v>279</v>
      </c>
      <c r="X505" s="15"/>
      <c r="Y505" s="18"/>
      <c r="Z505" s="18"/>
      <c r="AA505" s="111"/>
      <c r="AB505" s="15"/>
      <c r="AC505" s="17"/>
      <c r="AD505" s="18"/>
      <c r="AE505" s="290"/>
      <c r="AF505" s="28" t="str">
        <f t="shared" si="7"/>
        <v>s</v>
      </c>
    </row>
    <row r="506" spans="1:32" s="11" customFormat="1" ht="12.75" customHeight="1" x14ac:dyDescent="0.3">
      <c r="A506" s="104"/>
      <c r="B506" s="52"/>
      <c r="C506" s="781"/>
      <c r="D506" s="20" t="s">
        <v>3718</v>
      </c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 t="s">
        <v>3521</v>
      </c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1"/>
      <c r="AF506" s="28" t="str">
        <f t="shared" si="7"/>
        <v>s</v>
      </c>
    </row>
    <row r="507" spans="1:32" s="11" customFormat="1" ht="12.75" customHeight="1" x14ac:dyDescent="0.3">
      <c r="A507" s="104"/>
      <c r="B507" s="52"/>
      <c r="C507" s="784" t="s">
        <v>1</v>
      </c>
      <c r="D507" s="25"/>
      <c r="E507" s="26"/>
      <c r="F507" s="26"/>
      <c r="G507" s="108"/>
      <c r="H507" s="25" t="s">
        <v>3200</v>
      </c>
      <c r="I507" s="27">
        <v>4</v>
      </c>
      <c r="J507" s="454" t="s">
        <v>407</v>
      </c>
      <c r="K507" s="107" t="s">
        <v>279</v>
      </c>
      <c r="L507" s="25" t="s">
        <v>1256</v>
      </c>
      <c r="M507" s="28">
        <v>3</v>
      </c>
      <c r="N507" s="454" t="s">
        <v>397</v>
      </c>
      <c r="O507" s="107" t="s">
        <v>679</v>
      </c>
      <c r="P507" s="30"/>
      <c r="Q507" s="31"/>
      <c r="R507" s="28"/>
      <c r="S507" s="107"/>
      <c r="T507" s="25"/>
      <c r="U507" s="28"/>
      <c r="V507" s="28"/>
      <c r="W507" s="107"/>
      <c r="X507" s="25"/>
      <c r="Y507" s="28"/>
      <c r="Z507" s="28"/>
      <c r="AA507" s="107"/>
      <c r="AB507" s="25"/>
      <c r="AC507" s="27"/>
      <c r="AD507" s="28"/>
      <c r="AE507" s="292"/>
      <c r="AF507" s="28" t="str">
        <f t="shared" si="7"/>
        <v>c</v>
      </c>
    </row>
    <row r="508" spans="1:32" s="11" customFormat="1" ht="12.75" customHeight="1" x14ac:dyDescent="0.3">
      <c r="A508" s="104"/>
      <c r="B508" s="52"/>
      <c r="C508" s="784" t="s">
        <v>542</v>
      </c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2"/>
      <c r="AF508" s="28" t="str">
        <f t="shared" si="7"/>
        <v>t</v>
      </c>
    </row>
    <row r="509" spans="1:32" s="11" customFormat="1" ht="12.75" customHeight="1" x14ac:dyDescent="0.3">
      <c r="A509" s="102">
        <v>4</v>
      </c>
      <c r="B509" s="51" t="s">
        <v>3634</v>
      </c>
      <c r="C509" s="780" t="s">
        <v>0</v>
      </c>
      <c r="D509" s="15"/>
      <c r="E509" s="16"/>
      <c r="F509" s="16"/>
      <c r="G509" s="112"/>
      <c r="H509" s="15"/>
      <c r="I509" s="17"/>
      <c r="J509" s="18"/>
      <c r="K509" s="111"/>
      <c r="L509" s="15"/>
      <c r="M509" s="18"/>
      <c r="N509" s="18"/>
      <c r="O509" s="111"/>
      <c r="P509" s="34"/>
      <c r="Q509" s="35"/>
      <c r="R509" s="36"/>
      <c r="S509" s="111"/>
      <c r="T509" s="15"/>
      <c r="U509" s="18"/>
      <c r="V509" s="18"/>
      <c r="W509" s="111"/>
      <c r="X509" s="18" t="s">
        <v>3558</v>
      </c>
      <c r="Y509" s="18">
        <v>4</v>
      </c>
      <c r="Z509" s="455"/>
      <c r="AA509" s="111" t="s">
        <v>591</v>
      </c>
      <c r="AB509" s="15" t="s">
        <v>3558</v>
      </c>
      <c r="AC509" s="17">
        <v>4</v>
      </c>
      <c r="AD509" s="455"/>
      <c r="AE509" s="290" t="s">
        <v>591</v>
      </c>
      <c r="AF509" s="28" t="str">
        <f t="shared" si="7"/>
        <v>s</v>
      </c>
    </row>
    <row r="510" spans="1:32" s="11" customFormat="1" ht="12.75" customHeight="1" x14ac:dyDescent="0.3">
      <c r="A510" s="104"/>
      <c r="B510" s="52"/>
      <c r="C510" s="781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/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1"/>
      <c r="AF510" s="28" t="str">
        <f t="shared" si="7"/>
        <v>s</v>
      </c>
    </row>
    <row r="511" spans="1:32" s="11" customFormat="1" ht="12.75" customHeight="1" x14ac:dyDescent="0.3">
      <c r="A511" s="104"/>
      <c r="B511" s="52"/>
      <c r="C511" s="784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 t="s">
        <v>3558</v>
      </c>
      <c r="Y511" s="28">
        <v>4</v>
      </c>
      <c r="Z511" s="454"/>
      <c r="AA511" s="107" t="s">
        <v>591</v>
      </c>
      <c r="AB511" s="25" t="s">
        <v>3558</v>
      </c>
      <c r="AC511" s="27">
        <v>4</v>
      </c>
      <c r="AD511" s="454"/>
      <c r="AE511" s="292" t="s">
        <v>591</v>
      </c>
      <c r="AF511" s="28" t="str">
        <f t="shared" si="7"/>
        <v>c</v>
      </c>
    </row>
    <row r="512" spans="1:32" s="11" customFormat="1" ht="12.75" customHeight="1" x14ac:dyDescent="0.3">
      <c r="A512" s="104"/>
      <c r="B512" s="52"/>
      <c r="C512" s="784" t="s">
        <v>542</v>
      </c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3"/>
      <c r="AF512" s="28" t="str">
        <f t="shared" si="7"/>
        <v>t</v>
      </c>
    </row>
    <row r="513" spans="1:32" s="11" customFormat="1" ht="12.75" customHeight="1" x14ac:dyDescent="0.3">
      <c r="A513" s="102">
        <v>5</v>
      </c>
      <c r="B513" s="51" t="s">
        <v>2146</v>
      </c>
      <c r="C513" s="780" t="s">
        <v>0</v>
      </c>
      <c r="D513" s="15" t="s">
        <v>3529</v>
      </c>
      <c r="E513" s="16"/>
      <c r="F513" s="16"/>
      <c r="G513" s="112"/>
      <c r="H513" s="15" t="s">
        <v>3529</v>
      </c>
      <c r="I513" s="17"/>
      <c r="J513" s="18"/>
      <c r="K513" s="111"/>
      <c r="L513" s="15" t="s">
        <v>3529</v>
      </c>
      <c r="M513" s="18"/>
      <c r="N513" s="18"/>
      <c r="O513" s="111"/>
      <c r="P513" s="34" t="s">
        <v>3529</v>
      </c>
      <c r="Q513" s="35"/>
      <c r="R513" s="36"/>
      <c r="S513" s="111"/>
      <c r="T513" s="15" t="s">
        <v>3229</v>
      </c>
      <c r="U513" s="18">
        <v>4</v>
      </c>
      <c r="V513" s="455" t="s">
        <v>422</v>
      </c>
      <c r="W513" s="111" t="s">
        <v>303</v>
      </c>
      <c r="X513" s="18" t="s">
        <v>3229</v>
      </c>
      <c r="Y513" s="18">
        <v>4</v>
      </c>
      <c r="Z513" s="455" t="s">
        <v>422</v>
      </c>
      <c r="AA513" s="111" t="s">
        <v>303</v>
      </c>
      <c r="AB513" s="15"/>
      <c r="AC513" s="17"/>
      <c r="AD513" s="18"/>
      <c r="AE513" s="290"/>
      <c r="AF513" s="28" t="str">
        <f t="shared" si="7"/>
        <v>s</v>
      </c>
    </row>
    <row r="514" spans="1:32" s="11" customFormat="1" ht="12.75" customHeight="1" x14ac:dyDescent="0.3">
      <c r="A514" s="104"/>
      <c r="B514" s="52" t="s">
        <v>3240</v>
      </c>
      <c r="C514" s="781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1"/>
      <c r="AF514" s="28" t="str">
        <f t="shared" si="7"/>
        <v>s</v>
      </c>
    </row>
    <row r="515" spans="1:32" s="11" customFormat="1" ht="12.75" customHeight="1" x14ac:dyDescent="0.3">
      <c r="A515" s="104"/>
      <c r="B515" s="52"/>
      <c r="C515" s="784" t="s">
        <v>1</v>
      </c>
      <c r="D515" s="25" t="s">
        <v>3229</v>
      </c>
      <c r="E515" s="26">
        <v>4</v>
      </c>
      <c r="F515" s="483" t="s">
        <v>422</v>
      </c>
      <c r="G515" s="108" t="s">
        <v>303</v>
      </c>
      <c r="H515" s="25" t="s">
        <v>3529</v>
      </c>
      <c r="I515" s="27"/>
      <c r="J515" s="28"/>
      <c r="K515" s="107"/>
      <c r="L515" s="25" t="s">
        <v>3529</v>
      </c>
      <c r="M515" s="28"/>
      <c r="N515" s="28"/>
      <c r="O515" s="107"/>
      <c r="P515" s="25" t="s">
        <v>3229</v>
      </c>
      <c r="Q515" s="27">
        <v>4</v>
      </c>
      <c r="R515" s="454" t="s">
        <v>422</v>
      </c>
      <c r="S515" s="107" t="s">
        <v>303</v>
      </c>
      <c r="T515" s="25" t="s">
        <v>3229</v>
      </c>
      <c r="U515" s="28">
        <v>4</v>
      </c>
      <c r="V515" s="454" t="s">
        <v>422</v>
      </c>
      <c r="W515" s="107" t="s">
        <v>303</v>
      </c>
      <c r="X515" s="25" t="s">
        <v>3229</v>
      </c>
      <c r="Y515" s="28">
        <v>4</v>
      </c>
      <c r="Z515" s="454" t="s">
        <v>422</v>
      </c>
      <c r="AA515" s="107" t="s">
        <v>303</v>
      </c>
      <c r="AB515" s="25"/>
      <c r="AC515" s="27"/>
      <c r="AD515" s="28"/>
      <c r="AE515" s="292"/>
      <c r="AF515" s="28" t="str">
        <f t="shared" si="7"/>
        <v>c</v>
      </c>
    </row>
    <row r="516" spans="1:32" s="11" customFormat="1" ht="12.75" customHeight="1" x14ac:dyDescent="0.3">
      <c r="A516" s="104"/>
      <c r="B516" s="52"/>
      <c r="C516" s="784" t="s">
        <v>542</v>
      </c>
      <c r="D516" s="40" t="s">
        <v>3718</v>
      </c>
      <c r="E516" s="41"/>
      <c r="F516" s="42"/>
      <c r="G516" s="105"/>
      <c r="H516" s="40"/>
      <c r="I516" s="42"/>
      <c r="J516" s="42"/>
      <c r="K516" s="105"/>
      <c r="L516" s="40"/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3"/>
      <c r="AF516" s="28" t="str">
        <f t="shared" si="7"/>
        <v>t</v>
      </c>
    </row>
    <row r="517" spans="1:32" s="11" customFormat="1" ht="12.75" customHeight="1" x14ac:dyDescent="0.3">
      <c r="A517" s="102">
        <v>6</v>
      </c>
      <c r="B517" s="51" t="s">
        <v>2316</v>
      </c>
      <c r="C517" s="780" t="s">
        <v>0</v>
      </c>
      <c r="D517" s="15"/>
      <c r="E517" s="16"/>
      <c r="F517" s="16"/>
      <c r="G517" s="112"/>
      <c r="H517" s="15"/>
      <c r="I517" s="17"/>
      <c r="J517" s="18"/>
      <c r="K517" s="111"/>
      <c r="L517" s="18"/>
      <c r="M517" s="18"/>
      <c r="N517" s="18"/>
      <c r="O517" s="111"/>
      <c r="P517" s="15"/>
      <c r="Q517" s="17"/>
      <c r="R517" s="18"/>
      <c r="S517" s="111"/>
      <c r="T517" s="15"/>
      <c r="U517" s="18"/>
      <c r="V517" s="18"/>
      <c r="W517" s="111"/>
      <c r="X517" s="15" t="s">
        <v>3241</v>
      </c>
      <c r="Y517" s="18">
        <v>4</v>
      </c>
      <c r="Z517" s="18" t="s">
        <v>3228</v>
      </c>
      <c r="AA517" s="111" t="s">
        <v>326</v>
      </c>
      <c r="AB517" s="15" t="s">
        <v>3241</v>
      </c>
      <c r="AC517" s="17">
        <v>4</v>
      </c>
      <c r="AD517" s="18" t="s">
        <v>3228</v>
      </c>
      <c r="AE517" s="290" t="s">
        <v>326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4"/>
      <c r="B518" s="52" t="s">
        <v>3228</v>
      </c>
      <c r="C518" s="781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 t="s">
        <v>3521</v>
      </c>
      <c r="AC518" s="22"/>
      <c r="AD518" s="22"/>
      <c r="AE518" s="291"/>
      <c r="AF518" s="28" t="str">
        <f t="shared" si="8"/>
        <v>s</v>
      </c>
    </row>
    <row r="519" spans="1:32" s="11" customFormat="1" ht="12.75" customHeight="1" x14ac:dyDescent="0.3">
      <c r="A519" s="104"/>
      <c r="B519" s="52"/>
      <c r="C519" s="784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 t="s">
        <v>3241</v>
      </c>
      <c r="Y519" s="28">
        <v>4</v>
      </c>
      <c r="Z519" s="28" t="s">
        <v>3228</v>
      </c>
      <c r="AA519" s="107" t="s">
        <v>326</v>
      </c>
      <c r="AB519" s="25" t="s">
        <v>3220</v>
      </c>
      <c r="AC519" s="27">
        <v>4</v>
      </c>
      <c r="AD519" s="28" t="s">
        <v>3228</v>
      </c>
      <c r="AE519" s="292" t="s">
        <v>326</v>
      </c>
      <c r="AF519" s="28" t="str">
        <f t="shared" si="8"/>
        <v>c</v>
      </c>
    </row>
    <row r="520" spans="1:32" s="11" customFormat="1" ht="12.75" customHeight="1" x14ac:dyDescent="0.3">
      <c r="A520" s="104"/>
      <c r="B520" s="52"/>
      <c r="C520" s="784" t="s">
        <v>542</v>
      </c>
      <c r="D520" s="25" t="s">
        <v>1256</v>
      </c>
      <c r="E520" s="26">
        <v>3</v>
      </c>
      <c r="F520" s="483"/>
      <c r="G520" s="108" t="s">
        <v>679</v>
      </c>
      <c r="H520" s="25" t="s">
        <v>1256</v>
      </c>
      <c r="I520" s="28">
        <v>3</v>
      </c>
      <c r="J520" s="454"/>
      <c r="K520" s="107" t="s">
        <v>679</v>
      </c>
      <c r="L520" s="25"/>
      <c r="M520" s="28"/>
      <c r="N520" s="28"/>
      <c r="O520" s="107"/>
      <c r="P520" s="30" t="s">
        <v>1256</v>
      </c>
      <c r="Q520" s="31">
        <v>3</v>
      </c>
      <c r="R520" s="456"/>
      <c r="S520" s="107" t="s">
        <v>679</v>
      </c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2"/>
      <c r="AF520" s="28" t="str">
        <f t="shared" si="8"/>
        <v>t</v>
      </c>
    </row>
    <row r="521" spans="1:32" s="11" customFormat="1" ht="12.75" customHeight="1" x14ac:dyDescent="0.3">
      <c r="A521" s="102">
        <v>7</v>
      </c>
      <c r="B521" s="51" t="s">
        <v>3242</v>
      </c>
      <c r="C521" s="780" t="s">
        <v>0</v>
      </c>
      <c r="D521" s="15" t="s">
        <v>3529</v>
      </c>
      <c r="E521" s="16"/>
      <c r="F521" s="16"/>
      <c r="G521" s="112"/>
      <c r="H521" s="15" t="s">
        <v>3529</v>
      </c>
      <c r="I521" s="17"/>
      <c r="J521" s="18"/>
      <c r="K521" s="111"/>
      <c r="L521" s="18" t="s">
        <v>3529</v>
      </c>
      <c r="M521" s="18"/>
      <c r="N521" s="18"/>
      <c r="O521" s="111"/>
      <c r="P521" s="15" t="s">
        <v>3529</v>
      </c>
      <c r="Q521" s="17"/>
      <c r="R521" s="18"/>
      <c r="S521" s="111"/>
      <c r="T521" s="15" t="s">
        <v>3213</v>
      </c>
      <c r="U521" s="17">
        <v>4</v>
      </c>
      <c r="V521" s="455" t="s">
        <v>406</v>
      </c>
      <c r="W521" s="111" t="s">
        <v>287</v>
      </c>
      <c r="X521" s="15" t="s">
        <v>3196</v>
      </c>
      <c r="Y521" s="18">
        <v>4</v>
      </c>
      <c r="Z521" s="455" t="s">
        <v>406</v>
      </c>
      <c r="AA521" s="111" t="s">
        <v>312</v>
      </c>
      <c r="AB521" s="15"/>
      <c r="AC521" s="17"/>
      <c r="AD521" s="18"/>
      <c r="AE521" s="290"/>
      <c r="AF521" s="28" t="str">
        <f t="shared" si="8"/>
        <v>s</v>
      </c>
    </row>
    <row r="522" spans="1:32" s="11" customFormat="1" ht="12.75" customHeight="1" x14ac:dyDescent="0.3">
      <c r="A522" s="104"/>
      <c r="B522" s="52" t="s">
        <v>3243</v>
      </c>
      <c r="C522" s="781"/>
      <c r="D522" s="20"/>
      <c r="E522" s="21"/>
      <c r="F522" s="21"/>
      <c r="G522" s="110"/>
      <c r="H522" s="20"/>
      <c r="I522" s="22"/>
      <c r="J522" s="22"/>
      <c r="K522" s="109"/>
      <c r="L522" s="20"/>
      <c r="M522" s="22"/>
      <c r="N522" s="22"/>
      <c r="O522" s="109"/>
      <c r="P522" s="20"/>
      <c r="Q522" s="24"/>
      <c r="R522" s="24"/>
      <c r="S522" s="109"/>
      <c r="T522" s="20" t="s">
        <v>3521</v>
      </c>
      <c r="U522" s="22"/>
      <c r="V522" s="22"/>
      <c r="W522" s="109"/>
      <c r="X522" s="20"/>
      <c r="Y522" s="24"/>
      <c r="Z522" s="24"/>
      <c r="AA522" s="109"/>
      <c r="AB522" s="20"/>
      <c r="AC522" s="22"/>
      <c r="AD522" s="22"/>
      <c r="AE522" s="291"/>
      <c r="AF522" s="28" t="str">
        <f t="shared" si="8"/>
        <v>s</v>
      </c>
    </row>
    <row r="523" spans="1:32" s="11" customFormat="1" ht="12.75" customHeight="1" x14ac:dyDescent="0.3">
      <c r="A523" s="104"/>
      <c r="B523" s="52"/>
      <c r="C523" s="784" t="s">
        <v>1</v>
      </c>
      <c r="D523" s="25" t="s">
        <v>1256</v>
      </c>
      <c r="E523" s="26">
        <v>3</v>
      </c>
      <c r="F523" s="483" t="s">
        <v>399</v>
      </c>
      <c r="G523" s="108" t="s">
        <v>679</v>
      </c>
      <c r="H523" s="25" t="s">
        <v>3529</v>
      </c>
      <c r="I523" s="27"/>
      <c r="J523" s="28"/>
      <c r="K523" s="107"/>
      <c r="L523" s="25" t="s">
        <v>3529</v>
      </c>
      <c r="M523" s="28"/>
      <c r="N523" s="28"/>
      <c r="O523" s="107"/>
      <c r="P523" s="30" t="s">
        <v>1256</v>
      </c>
      <c r="Q523" s="31">
        <v>3</v>
      </c>
      <c r="R523" s="454" t="s">
        <v>397</v>
      </c>
      <c r="S523" s="107" t="s">
        <v>679</v>
      </c>
      <c r="T523" s="25" t="s">
        <v>3196</v>
      </c>
      <c r="U523" s="28">
        <v>4</v>
      </c>
      <c r="V523" s="454" t="s">
        <v>406</v>
      </c>
      <c r="W523" s="107" t="s">
        <v>312</v>
      </c>
      <c r="X523" s="25" t="s">
        <v>3196</v>
      </c>
      <c r="Y523" s="28">
        <v>4</v>
      </c>
      <c r="Z523" s="454" t="s">
        <v>406</v>
      </c>
      <c r="AA523" s="107" t="s">
        <v>312</v>
      </c>
      <c r="AB523" s="25"/>
      <c r="AC523" s="27"/>
      <c r="AD523" s="28"/>
      <c r="AE523" s="292"/>
      <c r="AF523" s="28" t="str">
        <f t="shared" si="8"/>
        <v>c</v>
      </c>
    </row>
    <row r="524" spans="1:32" s="11" customFormat="1" ht="12.75" customHeight="1" x14ac:dyDescent="0.3">
      <c r="A524" s="104"/>
      <c r="B524" s="52"/>
      <c r="C524" s="784" t="s">
        <v>542</v>
      </c>
      <c r="D524" s="25" t="s">
        <v>3718</v>
      </c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2"/>
      <c r="AF524" s="28" t="str">
        <f t="shared" si="8"/>
        <v>t</v>
      </c>
    </row>
    <row r="525" spans="1:32" s="11" customFormat="1" ht="12.75" customHeight="1" x14ac:dyDescent="0.3">
      <c r="A525" s="102">
        <v>7</v>
      </c>
      <c r="B525" s="51" t="s">
        <v>3719</v>
      </c>
      <c r="C525" s="780" t="s">
        <v>0</v>
      </c>
      <c r="D525" s="15" t="s">
        <v>3639</v>
      </c>
      <c r="E525" s="16">
        <v>4</v>
      </c>
      <c r="F525" s="484"/>
      <c r="G525" s="112" t="s">
        <v>326</v>
      </c>
      <c r="H525" s="15"/>
      <c r="I525" s="17"/>
      <c r="J525" s="18"/>
      <c r="K525" s="111"/>
      <c r="L525" s="15"/>
      <c r="M525" s="18"/>
      <c r="N525" s="18"/>
      <c r="O525" s="111"/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0"/>
      <c r="AF525" s="28" t="str">
        <f t="shared" si="8"/>
        <v>s</v>
      </c>
    </row>
    <row r="526" spans="1:32" s="11" customFormat="1" ht="12.75" customHeight="1" x14ac:dyDescent="0.3">
      <c r="A526" s="104"/>
      <c r="B526" s="52" t="s">
        <v>2314</v>
      </c>
      <c r="C526" s="781"/>
      <c r="D526" s="20"/>
      <c r="E526" s="21"/>
      <c r="F526" s="21"/>
      <c r="G526" s="110"/>
      <c r="H526" s="20"/>
      <c r="I526" s="22"/>
      <c r="J526" s="22"/>
      <c r="K526" s="109"/>
      <c r="L526" s="20"/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1"/>
      <c r="AF526" s="28" t="str">
        <f t="shared" si="8"/>
        <v>s</v>
      </c>
    </row>
    <row r="527" spans="1:32" s="11" customFormat="1" ht="12.75" customHeight="1" x14ac:dyDescent="0.3">
      <c r="A527" s="104"/>
      <c r="B527" s="52"/>
      <c r="C527" s="784" t="s">
        <v>1</v>
      </c>
      <c r="D527" s="25"/>
      <c r="E527" s="26"/>
      <c r="F527" s="26"/>
      <c r="G527" s="108"/>
      <c r="H527" s="25" t="s">
        <v>3639</v>
      </c>
      <c r="I527" s="27">
        <v>4</v>
      </c>
      <c r="J527" s="454"/>
      <c r="K527" s="107" t="s">
        <v>326</v>
      </c>
      <c r="L527" s="25"/>
      <c r="M527" s="28"/>
      <c r="N527" s="28"/>
      <c r="O527" s="107"/>
      <c r="P527" s="25"/>
      <c r="Q527" s="27"/>
      <c r="R527" s="28"/>
      <c r="S527" s="107"/>
      <c r="T527" s="25" t="s">
        <v>3639</v>
      </c>
      <c r="U527" s="28">
        <v>4</v>
      </c>
      <c r="V527" s="454"/>
      <c r="W527" s="107" t="s">
        <v>326</v>
      </c>
      <c r="X527" s="25"/>
      <c r="Y527" s="28"/>
      <c r="Z527" s="28"/>
      <c r="AA527" s="107"/>
      <c r="AB527" s="25"/>
      <c r="AC527" s="27"/>
      <c r="AD527" s="28"/>
      <c r="AE527" s="292"/>
      <c r="AF527" s="28" t="str">
        <f t="shared" si="8"/>
        <v>c</v>
      </c>
    </row>
    <row r="528" spans="1:32" s="11" customFormat="1" ht="12.75" customHeight="1" x14ac:dyDescent="0.3">
      <c r="A528" s="103"/>
      <c r="B528" s="52"/>
      <c r="C528" s="785" t="s">
        <v>542</v>
      </c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2"/>
      <c r="AF528" s="28" t="str">
        <f t="shared" si="8"/>
        <v>t</v>
      </c>
    </row>
    <row r="529" spans="1:32" s="11" customFormat="1" ht="12.75" customHeight="1" x14ac:dyDescent="0.3">
      <c r="A529" s="102">
        <v>1</v>
      </c>
      <c r="B529" s="51" t="s">
        <v>3679</v>
      </c>
      <c r="C529" s="780" t="s">
        <v>0</v>
      </c>
      <c r="D529" s="15" t="s">
        <v>17</v>
      </c>
      <c r="E529" s="16"/>
      <c r="F529" s="16"/>
      <c r="G529" s="112"/>
      <c r="H529" s="15"/>
      <c r="I529" s="17"/>
      <c r="J529" s="18"/>
      <c r="K529" s="111"/>
      <c r="L529" s="15"/>
      <c r="M529" s="18"/>
      <c r="N529" s="18"/>
      <c r="O529" s="111"/>
      <c r="P529" s="34"/>
      <c r="Q529" s="35"/>
      <c r="R529" s="36"/>
      <c r="S529" s="111"/>
      <c r="T529" s="15"/>
      <c r="U529" s="18"/>
      <c r="V529" s="18"/>
      <c r="W529" s="111"/>
      <c r="X529" s="18"/>
      <c r="Y529" s="18"/>
      <c r="Z529" s="18"/>
      <c r="AA529" s="111"/>
      <c r="AB529" s="15"/>
      <c r="AC529" s="17"/>
      <c r="AD529" s="18"/>
      <c r="AE529" s="290"/>
      <c r="AF529" s="28" t="str">
        <f t="shared" si="8"/>
        <v>s</v>
      </c>
    </row>
    <row r="530" spans="1:32" s="11" customFormat="1" ht="12.75" customHeight="1" x14ac:dyDescent="0.3">
      <c r="A530" s="104"/>
      <c r="B530" s="52" t="s">
        <v>409</v>
      </c>
      <c r="C530" s="781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37"/>
      <c r="Q530" s="38"/>
      <c r="R530" s="39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1"/>
      <c r="AF530" s="28" t="str">
        <f t="shared" si="8"/>
        <v>s</v>
      </c>
    </row>
    <row r="531" spans="1:32" s="11" customFormat="1" ht="12.75" customHeight="1" x14ac:dyDescent="0.3">
      <c r="A531" s="104"/>
      <c r="B531" s="52"/>
      <c r="C531" s="784" t="s">
        <v>1</v>
      </c>
      <c r="D531" s="25"/>
      <c r="E531" s="26"/>
      <c r="F531" s="26"/>
      <c r="G531" s="108"/>
      <c r="H531" s="25"/>
      <c r="I531" s="27"/>
      <c r="J531" s="28"/>
      <c r="K531" s="107"/>
      <c r="L531" s="25"/>
      <c r="M531" s="28"/>
      <c r="N531" s="28"/>
      <c r="O531" s="107"/>
      <c r="P531" s="25"/>
      <c r="Q531" s="27"/>
      <c r="R531" s="28"/>
      <c r="S531" s="107"/>
      <c r="T531" s="25"/>
      <c r="U531" s="28"/>
      <c r="V531" s="28"/>
      <c r="W531" s="107"/>
      <c r="X531" s="25"/>
      <c r="Y531" s="28"/>
      <c r="Z531" s="28"/>
      <c r="AA531" s="107"/>
      <c r="AB531" s="25"/>
      <c r="AC531" s="27"/>
      <c r="AD531" s="28"/>
      <c r="AE531" s="292"/>
      <c r="AF531" s="28" t="str">
        <f t="shared" si="8"/>
        <v>c</v>
      </c>
    </row>
    <row r="532" spans="1:32" s="11" customFormat="1" ht="12.75" customHeight="1" x14ac:dyDescent="0.3">
      <c r="A532" s="104"/>
      <c r="B532" s="52"/>
      <c r="C532" s="784" t="s">
        <v>542</v>
      </c>
      <c r="D532" s="40"/>
      <c r="E532" s="41"/>
      <c r="F532" s="42"/>
      <c r="G532" s="105"/>
      <c r="H532" s="40"/>
      <c r="I532" s="42"/>
      <c r="J532" s="42"/>
      <c r="K532" s="105"/>
      <c r="L532" s="40"/>
      <c r="M532" s="42"/>
      <c r="N532" s="42"/>
      <c r="O532" s="105"/>
      <c r="P532" s="40"/>
      <c r="Q532" s="41"/>
      <c r="R532" s="42"/>
      <c r="S532" s="105"/>
      <c r="T532" s="40"/>
      <c r="U532" s="42"/>
      <c r="V532" s="42"/>
      <c r="W532" s="105"/>
      <c r="X532" s="40"/>
      <c r="Y532" s="43"/>
      <c r="Z532" s="43"/>
      <c r="AA532" s="106"/>
      <c r="AB532" s="40"/>
      <c r="AC532" s="41"/>
      <c r="AD532" s="42"/>
      <c r="AE532" s="293"/>
      <c r="AF532" s="28" t="str">
        <f t="shared" si="8"/>
        <v>t</v>
      </c>
    </row>
    <row r="533" spans="1:32" s="11" customFormat="1" ht="12.75" customHeight="1" x14ac:dyDescent="0.3">
      <c r="A533" s="102">
        <v>1</v>
      </c>
      <c r="B533" s="51" t="s">
        <v>3680</v>
      </c>
      <c r="C533" s="780" t="s">
        <v>0</v>
      </c>
      <c r="D533" s="15" t="s">
        <v>17</v>
      </c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34"/>
      <c r="Q533" s="35"/>
      <c r="R533" s="36"/>
      <c r="S533" s="111"/>
      <c r="T533" s="15"/>
      <c r="U533" s="18"/>
      <c r="V533" s="18"/>
      <c r="W533" s="111"/>
      <c r="X533" s="18"/>
      <c r="Y533" s="18"/>
      <c r="Z533" s="18"/>
      <c r="AA533" s="111"/>
      <c r="AB533" s="15"/>
      <c r="AC533" s="17"/>
      <c r="AD533" s="18"/>
      <c r="AE533" s="290"/>
      <c r="AF533" s="28" t="str">
        <f t="shared" si="8"/>
        <v>s</v>
      </c>
    </row>
    <row r="534" spans="1:32" s="11" customFormat="1" ht="12.75" customHeight="1" x14ac:dyDescent="0.3">
      <c r="A534" s="104"/>
      <c r="B534" s="52" t="s">
        <v>409</v>
      </c>
      <c r="C534" s="781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37"/>
      <c r="Q534" s="38"/>
      <c r="R534" s="39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1"/>
      <c r="AF534" s="28" t="str">
        <f t="shared" si="8"/>
        <v>s</v>
      </c>
    </row>
    <row r="535" spans="1:32" s="11" customFormat="1" ht="12.75" customHeight="1" x14ac:dyDescent="0.3">
      <c r="A535" s="104"/>
      <c r="B535" s="52"/>
      <c r="C535" s="784" t="s">
        <v>1</v>
      </c>
      <c r="D535" s="25"/>
      <c r="E535" s="26"/>
      <c r="F535" s="26"/>
      <c r="G535" s="108"/>
      <c r="H535" s="25"/>
      <c r="I535" s="27"/>
      <c r="J535" s="28"/>
      <c r="K535" s="107"/>
      <c r="L535" s="25"/>
      <c r="M535" s="28"/>
      <c r="N535" s="28"/>
      <c r="O535" s="107"/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2"/>
      <c r="AF535" s="28" t="str">
        <f t="shared" si="8"/>
        <v>c</v>
      </c>
    </row>
    <row r="536" spans="1:32" s="11" customFormat="1" ht="12.75" customHeight="1" x14ac:dyDescent="0.3">
      <c r="A536" s="104"/>
      <c r="B536" s="52"/>
      <c r="C536" s="784" t="s">
        <v>542</v>
      </c>
      <c r="D536" s="40"/>
      <c r="E536" s="41"/>
      <c r="F536" s="42"/>
      <c r="G536" s="105"/>
      <c r="H536" s="40"/>
      <c r="I536" s="42"/>
      <c r="J536" s="42"/>
      <c r="K536" s="105"/>
      <c r="L536" s="40"/>
      <c r="M536" s="42"/>
      <c r="N536" s="42"/>
      <c r="O536" s="105"/>
      <c r="P536" s="40"/>
      <c r="Q536" s="41"/>
      <c r="R536" s="42"/>
      <c r="S536" s="105"/>
      <c r="T536" s="40"/>
      <c r="U536" s="42"/>
      <c r="V536" s="42"/>
      <c r="W536" s="105"/>
      <c r="X536" s="40"/>
      <c r="Y536" s="43"/>
      <c r="Z536" s="43"/>
      <c r="AA536" s="106"/>
      <c r="AB536" s="40"/>
      <c r="AC536" s="41"/>
      <c r="AD536" s="42"/>
      <c r="AE536" s="293"/>
      <c r="AF536" s="28" t="str">
        <f t="shared" si="8"/>
        <v>t</v>
      </c>
    </row>
    <row r="537" spans="1:32" s="11" customFormat="1" ht="12.75" customHeight="1" x14ac:dyDescent="0.3">
      <c r="A537" s="102">
        <v>2</v>
      </c>
      <c r="B537" s="51" t="s">
        <v>1257</v>
      </c>
      <c r="C537" s="780" t="s">
        <v>0</v>
      </c>
      <c r="D537" s="15"/>
      <c r="E537" s="16"/>
      <c r="F537" s="16"/>
      <c r="G537" s="112"/>
      <c r="H537" s="15"/>
      <c r="I537" s="17"/>
      <c r="J537" s="18"/>
      <c r="K537" s="111"/>
      <c r="L537" s="18"/>
      <c r="M537" s="18"/>
      <c r="N537" s="18"/>
      <c r="O537" s="111"/>
      <c r="P537" s="15"/>
      <c r="Q537" s="17"/>
      <c r="R537" s="18"/>
      <c r="S537" s="111"/>
      <c r="T537" s="15"/>
      <c r="U537" s="18"/>
      <c r="V537" s="18"/>
      <c r="W537" s="111"/>
      <c r="X537" s="15" t="s">
        <v>3641</v>
      </c>
      <c r="Y537" s="18">
        <v>4</v>
      </c>
      <c r="Z537" s="18"/>
      <c r="AA537" s="111" t="s">
        <v>297</v>
      </c>
      <c r="AB537" s="15" t="s">
        <v>3641</v>
      </c>
      <c r="AC537" s="17">
        <v>4</v>
      </c>
      <c r="AD537" s="18"/>
      <c r="AE537" s="290" t="s">
        <v>297</v>
      </c>
      <c r="AF537" s="28" t="str">
        <f t="shared" si="8"/>
        <v>s</v>
      </c>
    </row>
    <row r="538" spans="1:32" s="11" customFormat="1" ht="12.75" customHeight="1" x14ac:dyDescent="0.3">
      <c r="A538" s="104"/>
      <c r="B538" s="52" t="s">
        <v>409</v>
      </c>
      <c r="C538" s="781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20"/>
      <c r="Q538" s="24"/>
      <c r="R538" s="24"/>
      <c r="S538" s="109"/>
      <c r="T538" s="20"/>
      <c r="U538" s="24"/>
      <c r="V538" s="22"/>
      <c r="W538" s="109"/>
      <c r="X538" s="20"/>
      <c r="Y538" s="24"/>
      <c r="Z538" s="24"/>
      <c r="AA538" s="109"/>
      <c r="AB538" s="20"/>
      <c r="AC538" s="22"/>
      <c r="AD538" s="22"/>
      <c r="AE538" s="291"/>
      <c r="AF538" s="28" t="str">
        <f t="shared" si="8"/>
        <v>s</v>
      </c>
    </row>
    <row r="539" spans="1:32" s="11" customFormat="1" ht="12.75" customHeight="1" x14ac:dyDescent="0.3">
      <c r="A539" s="104"/>
      <c r="B539" s="52"/>
      <c r="C539" s="784" t="s">
        <v>1</v>
      </c>
      <c r="D539" s="25"/>
      <c r="E539" s="26"/>
      <c r="F539" s="26"/>
      <c r="G539" s="108"/>
      <c r="H539" s="25"/>
      <c r="I539" s="27"/>
      <c r="J539" s="28"/>
      <c r="K539" s="107"/>
      <c r="L539" s="25"/>
      <c r="M539" s="28"/>
      <c r="N539" s="28"/>
      <c r="O539" s="107"/>
      <c r="P539" s="30"/>
      <c r="Q539" s="31"/>
      <c r="R539" s="28"/>
      <c r="S539" s="107"/>
      <c r="T539" s="25"/>
      <c r="U539" s="28"/>
      <c r="V539" s="28"/>
      <c r="W539" s="107"/>
      <c r="X539" s="25" t="s">
        <v>3641</v>
      </c>
      <c r="Y539" s="28">
        <v>4</v>
      </c>
      <c r="Z539" s="28"/>
      <c r="AA539" s="107" t="s">
        <v>297</v>
      </c>
      <c r="AB539" s="25" t="s">
        <v>3641</v>
      </c>
      <c r="AC539" s="27">
        <v>4</v>
      </c>
      <c r="AD539" s="28"/>
      <c r="AE539" s="292" t="s">
        <v>297</v>
      </c>
      <c r="AF539" s="28" t="str">
        <f t="shared" si="8"/>
        <v>c</v>
      </c>
    </row>
    <row r="540" spans="1:32" s="11" customFormat="1" ht="12.75" customHeight="1" x14ac:dyDescent="0.3">
      <c r="A540" s="104"/>
      <c r="B540" s="52"/>
      <c r="C540" s="784" t="s">
        <v>542</v>
      </c>
      <c r="D540" s="25"/>
      <c r="E540" s="26"/>
      <c r="F540" s="26"/>
      <c r="G540" s="108"/>
      <c r="H540" s="25"/>
      <c r="I540" s="28"/>
      <c r="J540" s="28"/>
      <c r="K540" s="107"/>
      <c r="L540" s="25" t="s">
        <v>3588</v>
      </c>
      <c r="M540" s="28">
        <v>3</v>
      </c>
      <c r="N540" s="28"/>
      <c r="O540" s="107" t="s">
        <v>289</v>
      </c>
      <c r="P540" s="30" t="s">
        <v>3588</v>
      </c>
      <c r="Q540" s="31">
        <v>3</v>
      </c>
      <c r="R540" s="32"/>
      <c r="S540" s="107" t="s">
        <v>289</v>
      </c>
      <c r="T540" s="25" t="s">
        <v>3641</v>
      </c>
      <c r="U540" s="27">
        <v>3</v>
      </c>
      <c r="V540" s="27"/>
      <c r="W540" s="107" t="s">
        <v>297</v>
      </c>
      <c r="X540" s="25"/>
      <c r="Y540" s="33"/>
      <c r="Z540" s="33"/>
      <c r="AA540" s="113"/>
      <c r="AB540" s="25"/>
      <c r="AC540" s="27"/>
      <c r="AD540" s="28"/>
      <c r="AE540" s="292"/>
      <c r="AF540" s="28" t="str">
        <f t="shared" si="8"/>
        <v>t</v>
      </c>
    </row>
    <row r="541" spans="1:32" s="11" customFormat="1" ht="12.75" customHeight="1" x14ac:dyDescent="0.3">
      <c r="A541" s="102">
        <v>3</v>
      </c>
      <c r="B541" s="51" t="s">
        <v>3235</v>
      </c>
      <c r="C541" s="780" t="s">
        <v>0</v>
      </c>
      <c r="D541" s="15"/>
      <c r="E541" s="16"/>
      <c r="F541" s="16"/>
      <c r="G541" s="112"/>
      <c r="H541" s="15"/>
      <c r="I541" s="17"/>
      <c r="J541" s="18"/>
      <c r="K541" s="111"/>
      <c r="L541" s="15"/>
      <c r="M541" s="18"/>
      <c r="N541" s="18"/>
      <c r="O541" s="111"/>
      <c r="P541" s="34"/>
      <c r="Q541" s="35"/>
      <c r="R541" s="36"/>
      <c r="S541" s="111"/>
      <c r="T541" s="15"/>
      <c r="U541" s="18"/>
      <c r="V541" s="18"/>
      <c r="W541" s="111"/>
      <c r="X541" s="18" t="s">
        <v>3537</v>
      </c>
      <c r="Y541" s="18">
        <v>5</v>
      </c>
      <c r="Z541" s="18"/>
      <c r="AA541" s="111" t="s">
        <v>318</v>
      </c>
      <c r="AB541" s="15" t="s">
        <v>3537</v>
      </c>
      <c r="AC541" s="17">
        <v>5</v>
      </c>
      <c r="AD541" s="18"/>
      <c r="AE541" s="290" t="s">
        <v>318</v>
      </c>
      <c r="AF541" s="28" t="str">
        <f t="shared" si="8"/>
        <v>s</v>
      </c>
    </row>
    <row r="542" spans="1:32" s="11" customFormat="1" ht="12.75" customHeight="1" x14ac:dyDescent="0.3">
      <c r="A542" s="104"/>
      <c r="B542" s="52" t="s">
        <v>409</v>
      </c>
      <c r="C542" s="781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/>
      <c r="Y542" s="24"/>
      <c r="Z542" s="24"/>
      <c r="AA542" s="109"/>
      <c r="AB542" s="20"/>
      <c r="AC542" s="22"/>
      <c r="AD542" s="22"/>
      <c r="AE542" s="291"/>
      <c r="AF542" s="28" t="str">
        <f t="shared" si="8"/>
        <v>s</v>
      </c>
    </row>
    <row r="543" spans="1:32" s="11" customFormat="1" ht="12.75" customHeight="1" x14ac:dyDescent="0.3">
      <c r="A543" s="104"/>
      <c r="B543" s="52"/>
      <c r="C543" s="784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 t="s">
        <v>3537</v>
      </c>
      <c r="Y543" s="28">
        <v>5</v>
      </c>
      <c r="Z543" s="28"/>
      <c r="AA543" s="107" t="s">
        <v>318</v>
      </c>
      <c r="AB543" s="25" t="s">
        <v>3537</v>
      </c>
      <c r="AC543" s="27">
        <v>5</v>
      </c>
      <c r="AD543" s="28"/>
      <c r="AE543" s="292" t="s">
        <v>318</v>
      </c>
      <c r="AF543" s="28" t="str">
        <f t="shared" si="8"/>
        <v>c</v>
      </c>
    </row>
    <row r="544" spans="1:32" s="11" customFormat="1" ht="12.75" customHeight="1" x14ac:dyDescent="0.3">
      <c r="A544" s="104"/>
      <c r="B544" s="52"/>
      <c r="C544" s="784" t="s">
        <v>542</v>
      </c>
      <c r="D544" s="40"/>
      <c r="E544" s="41"/>
      <c r="F544" s="42"/>
      <c r="G544" s="105"/>
      <c r="H544" s="40"/>
      <c r="I544" s="42"/>
      <c r="J544" s="42"/>
      <c r="K544" s="105"/>
      <c r="L544" s="40" t="s">
        <v>3640</v>
      </c>
      <c r="M544" s="42">
        <v>3</v>
      </c>
      <c r="N544" s="42"/>
      <c r="O544" s="105" t="s">
        <v>303</v>
      </c>
      <c r="P544" s="40" t="s">
        <v>3640</v>
      </c>
      <c r="Q544" s="41">
        <v>3</v>
      </c>
      <c r="R544" s="42"/>
      <c r="S544" s="105" t="s">
        <v>303</v>
      </c>
      <c r="T544" s="40" t="s">
        <v>3640</v>
      </c>
      <c r="U544" s="42">
        <v>3</v>
      </c>
      <c r="V544" s="42"/>
      <c r="W544" s="105" t="s">
        <v>303</v>
      </c>
      <c r="X544" s="40"/>
      <c r="Y544" s="43"/>
      <c r="Z544" s="43"/>
      <c r="AA544" s="106"/>
      <c r="AB544" s="40"/>
      <c r="AC544" s="41"/>
      <c r="AD544" s="42"/>
      <c r="AE544" s="293"/>
      <c r="AF544" s="28" t="str">
        <f t="shared" si="8"/>
        <v>t</v>
      </c>
    </row>
    <row r="545" spans="1:32" s="11" customFormat="1" ht="12.75" customHeight="1" x14ac:dyDescent="0.3">
      <c r="A545" s="102">
        <v>4</v>
      </c>
      <c r="B545" s="51" t="s">
        <v>3642</v>
      </c>
      <c r="C545" s="780" t="s">
        <v>0</v>
      </c>
      <c r="D545" s="15"/>
      <c r="E545" s="16"/>
      <c r="F545" s="16"/>
      <c r="G545" s="112"/>
      <c r="H545" s="15"/>
      <c r="I545" s="17"/>
      <c r="J545" s="18"/>
      <c r="K545" s="111"/>
      <c r="L545" s="15"/>
      <c r="M545" s="18"/>
      <c r="N545" s="18"/>
      <c r="O545" s="111"/>
      <c r="P545" s="34"/>
      <c r="Q545" s="35"/>
      <c r="R545" s="36"/>
      <c r="S545" s="111"/>
      <c r="T545" s="15"/>
      <c r="U545" s="18"/>
      <c r="V545" s="18"/>
      <c r="W545" s="111"/>
      <c r="X545" s="18" t="s">
        <v>1256</v>
      </c>
      <c r="Y545" s="18">
        <v>5</v>
      </c>
      <c r="Z545" s="18"/>
      <c r="AA545" s="111" t="s">
        <v>195</v>
      </c>
      <c r="AB545" s="15"/>
      <c r="AC545" s="17"/>
      <c r="AD545" s="18"/>
      <c r="AE545" s="290"/>
      <c r="AF545" s="28" t="str">
        <f t="shared" si="8"/>
        <v>s</v>
      </c>
    </row>
    <row r="546" spans="1:32" s="11" customFormat="1" ht="12.75" customHeight="1" x14ac:dyDescent="0.3">
      <c r="A546" s="104"/>
      <c r="B546" s="52" t="s">
        <v>828</v>
      </c>
      <c r="C546" s="781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37"/>
      <c r="Q546" s="38"/>
      <c r="R546" s="39"/>
      <c r="S546" s="109"/>
      <c r="T546" s="20"/>
      <c r="U546" s="22"/>
      <c r="V546" s="22"/>
      <c r="W546" s="109"/>
      <c r="X546" s="20"/>
      <c r="Y546" s="24"/>
      <c r="Z546" s="24"/>
      <c r="AA546" s="109"/>
      <c r="AB546" s="20"/>
      <c r="AC546" s="22"/>
      <c r="AD546" s="22"/>
      <c r="AE546" s="291"/>
      <c r="AF546" s="28" t="str">
        <f t="shared" si="8"/>
        <v>s</v>
      </c>
    </row>
    <row r="547" spans="1:32" s="11" customFormat="1" ht="12.75" customHeight="1" x14ac:dyDescent="0.3">
      <c r="A547" s="104"/>
      <c r="B547" s="52"/>
      <c r="C547" s="784" t="s">
        <v>1</v>
      </c>
      <c r="D547" s="25"/>
      <c r="E547" s="26"/>
      <c r="F547" s="26"/>
      <c r="G547" s="108"/>
      <c r="H547" s="25"/>
      <c r="I547" s="27"/>
      <c r="J547" s="28"/>
      <c r="K547" s="107"/>
      <c r="L547" s="25"/>
      <c r="M547" s="28"/>
      <c r="N547" s="28"/>
      <c r="O547" s="107"/>
      <c r="P547" s="25"/>
      <c r="Q547" s="27"/>
      <c r="R547" s="28"/>
      <c r="S547" s="107"/>
      <c r="T547" s="25" t="s">
        <v>1256</v>
      </c>
      <c r="U547" s="28">
        <v>5</v>
      </c>
      <c r="V547" s="28"/>
      <c r="W547" s="107" t="s">
        <v>195</v>
      </c>
      <c r="X547" s="25" t="s">
        <v>1256</v>
      </c>
      <c r="Y547" s="28">
        <v>5</v>
      </c>
      <c r="Z547" s="28"/>
      <c r="AA547" s="107" t="s">
        <v>195</v>
      </c>
      <c r="AB547" s="25"/>
      <c r="AC547" s="27"/>
      <c r="AD547" s="28"/>
      <c r="AE547" s="292"/>
      <c r="AF547" s="28" t="str">
        <f t="shared" si="8"/>
        <v>c</v>
      </c>
    </row>
    <row r="548" spans="1:32" s="11" customFormat="1" ht="12.75" customHeight="1" x14ac:dyDescent="0.3">
      <c r="A548" s="104"/>
      <c r="B548" s="52"/>
      <c r="C548" s="784" t="s">
        <v>542</v>
      </c>
      <c r="D548" s="40"/>
      <c r="E548" s="41"/>
      <c r="F548" s="42"/>
      <c r="G548" s="105"/>
      <c r="H548" s="40"/>
      <c r="I548" s="42"/>
      <c r="J548" s="42"/>
      <c r="K548" s="105"/>
      <c r="L548" s="40"/>
      <c r="M548" s="42"/>
      <c r="N548" s="42"/>
      <c r="O548" s="105"/>
      <c r="P548" s="40"/>
      <c r="Q548" s="41"/>
      <c r="R548" s="42"/>
      <c r="S548" s="105"/>
      <c r="T548" s="40"/>
      <c r="U548" s="42"/>
      <c r="V548" s="42"/>
      <c r="W548" s="105"/>
      <c r="X548" s="40"/>
      <c r="Y548" s="43"/>
      <c r="Z548" s="43"/>
      <c r="AA548" s="106"/>
      <c r="AB548" s="40"/>
      <c r="AC548" s="41"/>
      <c r="AD548" s="42"/>
      <c r="AE548" s="293"/>
      <c r="AF548" s="28" t="str">
        <f t="shared" si="8"/>
        <v>t</v>
      </c>
    </row>
    <row r="549" spans="1:32" s="11" customFormat="1" ht="12.75" customHeight="1" x14ac:dyDescent="0.3">
      <c r="A549" s="102">
        <v>5</v>
      </c>
      <c r="B549" s="51" t="s">
        <v>3636</v>
      </c>
      <c r="C549" s="780" t="s">
        <v>0</v>
      </c>
      <c r="D549" s="15" t="s">
        <v>3584</v>
      </c>
      <c r="E549" s="16">
        <v>4</v>
      </c>
      <c r="F549" s="16"/>
      <c r="G549" s="112" t="s">
        <v>297</v>
      </c>
      <c r="H549" s="15" t="s">
        <v>3584</v>
      </c>
      <c r="I549" s="17">
        <v>4</v>
      </c>
      <c r="J549" s="18"/>
      <c r="K549" s="111" t="s">
        <v>297</v>
      </c>
      <c r="L549" s="18" t="s">
        <v>3584</v>
      </c>
      <c r="M549" s="18">
        <v>4</v>
      </c>
      <c r="N549" s="18"/>
      <c r="O549" s="111" t="s">
        <v>297</v>
      </c>
      <c r="P549" s="15" t="s">
        <v>3584</v>
      </c>
      <c r="Q549" s="17">
        <v>4</v>
      </c>
      <c r="R549" s="18"/>
      <c r="S549" s="111" t="s">
        <v>297</v>
      </c>
      <c r="T549" s="15" t="s">
        <v>3584</v>
      </c>
      <c r="U549" s="18">
        <v>4</v>
      </c>
      <c r="V549" s="18"/>
      <c r="W549" s="111" t="s">
        <v>297</v>
      </c>
      <c r="X549" s="15"/>
      <c r="Y549" s="18"/>
      <c r="Z549" s="18"/>
      <c r="AA549" s="111"/>
      <c r="AB549" s="15"/>
      <c r="AC549" s="17"/>
      <c r="AD549" s="18"/>
      <c r="AE549" s="290"/>
      <c r="AF549" s="28" t="str">
        <f t="shared" si="8"/>
        <v>s</v>
      </c>
    </row>
    <row r="550" spans="1:32" s="11" customFormat="1" ht="12.75" customHeight="1" x14ac:dyDescent="0.3">
      <c r="A550" s="104"/>
      <c r="B550" s="52" t="s">
        <v>409</v>
      </c>
      <c r="C550" s="781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20"/>
      <c r="Q550" s="24"/>
      <c r="R550" s="24"/>
      <c r="S550" s="109"/>
      <c r="T550" s="20"/>
      <c r="U550" s="24"/>
      <c r="V550" s="22"/>
      <c r="W550" s="109"/>
      <c r="X550" s="20"/>
      <c r="Y550" s="24"/>
      <c r="Z550" s="24"/>
      <c r="AA550" s="109"/>
      <c r="AB550" s="20"/>
      <c r="AC550" s="22"/>
      <c r="AD550" s="22"/>
      <c r="AE550" s="291"/>
      <c r="AF550" s="28" t="str">
        <f t="shared" si="8"/>
        <v>s</v>
      </c>
    </row>
    <row r="551" spans="1:32" s="11" customFormat="1" ht="12.75" customHeight="1" x14ac:dyDescent="0.3">
      <c r="A551" s="104"/>
      <c r="B551" s="52"/>
      <c r="C551" s="784" t="s">
        <v>1</v>
      </c>
      <c r="D551" s="25"/>
      <c r="E551" s="26"/>
      <c r="F551" s="26"/>
      <c r="G551" s="108"/>
      <c r="H551" s="25"/>
      <c r="I551" s="27"/>
      <c r="J551" s="28"/>
      <c r="K551" s="107"/>
      <c r="L551" s="25"/>
      <c r="M551" s="28"/>
      <c r="N551" s="28"/>
      <c r="O551" s="107"/>
      <c r="P551" s="30"/>
      <c r="Q551" s="31"/>
      <c r="R551" s="28"/>
      <c r="S551" s="107"/>
      <c r="T551" s="25"/>
      <c r="U551" s="28"/>
      <c r="V551" s="28"/>
      <c r="W551" s="107"/>
      <c r="X551" s="25"/>
      <c r="Y551" s="28"/>
      <c r="Z551" s="28"/>
      <c r="AA551" s="107"/>
      <c r="AB551" s="25"/>
      <c r="AC551" s="27"/>
      <c r="AD551" s="28"/>
      <c r="AE551" s="292"/>
      <c r="AF551" s="28" t="str">
        <f t="shared" si="8"/>
        <v>c</v>
      </c>
    </row>
    <row r="552" spans="1:32" s="11" customFormat="1" ht="12.75" customHeight="1" x14ac:dyDescent="0.3">
      <c r="A552" s="104"/>
      <c r="B552" s="52"/>
      <c r="C552" s="784" t="s">
        <v>542</v>
      </c>
      <c r="D552" s="25"/>
      <c r="E552" s="26"/>
      <c r="F552" s="26"/>
      <c r="G552" s="108"/>
      <c r="H552" s="25"/>
      <c r="I552" s="28"/>
      <c r="J552" s="28"/>
      <c r="K552" s="107"/>
      <c r="L552" s="25"/>
      <c r="M552" s="28"/>
      <c r="N552" s="28"/>
      <c r="O552" s="107"/>
      <c r="P552" s="30"/>
      <c r="Q552" s="31"/>
      <c r="R552" s="32"/>
      <c r="S552" s="107"/>
      <c r="T552" s="25"/>
      <c r="U552" s="27"/>
      <c r="V552" s="27"/>
      <c r="W552" s="107"/>
      <c r="X552" s="25"/>
      <c r="Y552" s="33"/>
      <c r="Z552" s="33"/>
      <c r="AA552" s="113"/>
      <c r="AB552" s="25"/>
      <c r="AC552" s="27"/>
      <c r="AD552" s="28"/>
      <c r="AE552" s="292"/>
      <c r="AF552" s="28" t="str">
        <f t="shared" si="8"/>
        <v>t</v>
      </c>
    </row>
    <row r="553" spans="1:32" s="11" customFormat="1" ht="12.75" customHeight="1" x14ac:dyDescent="0.3">
      <c r="A553" s="102">
        <v>6</v>
      </c>
      <c r="B553" s="51" t="s">
        <v>3635</v>
      </c>
      <c r="C553" s="780" t="s">
        <v>0</v>
      </c>
      <c r="D553" s="15"/>
      <c r="E553" s="16"/>
      <c r="F553" s="16"/>
      <c r="G553" s="112"/>
      <c r="H553" s="15"/>
      <c r="I553" s="17"/>
      <c r="J553" s="18"/>
      <c r="K553" s="111"/>
      <c r="L553" s="18"/>
      <c r="M553" s="18"/>
      <c r="N553" s="18"/>
      <c r="O553" s="111"/>
      <c r="P553" s="15"/>
      <c r="Q553" s="17"/>
      <c r="R553" s="18"/>
      <c r="S553" s="111"/>
      <c r="T553" s="15"/>
      <c r="U553" s="17"/>
      <c r="V553" s="18"/>
      <c r="W553" s="111"/>
      <c r="X553" s="15"/>
      <c r="Y553" s="18"/>
      <c r="Z553" s="18"/>
      <c r="AA553" s="111"/>
      <c r="AB553" s="15"/>
      <c r="AC553" s="17"/>
      <c r="AD553" s="18"/>
      <c r="AE553" s="290"/>
      <c r="AF553" s="28" t="str">
        <f t="shared" si="8"/>
        <v>s</v>
      </c>
    </row>
    <row r="554" spans="1:32" s="11" customFormat="1" ht="12.75" customHeight="1" x14ac:dyDescent="0.3">
      <c r="A554" s="104"/>
      <c r="B554" s="52" t="s">
        <v>409</v>
      </c>
      <c r="C554" s="781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20"/>
      <c r="Q554" s="24"/>
      <c r="R554" s="24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1"/>
      <c r="AF554" s="28" t="str">
        <f t="shared" si="8"/>
        <v>s</v>
      </c>
    </row>
    <row r="555" spans="1:32" s="11" customFormat="1" ht="12.75" customHeight="1" x14ac:dyDescent="0.3">
      <c r="A555" s="104"/>
      <c r="B555" s="52"/>
      <c r="C555" s="784" t="s">
        <v>1</v>
      </c>
      <c r="D555" s="25" t="s">
        <v>3574</v>
      </c>
      <c r="E555" s="26">
        <v>4</v>
      </c>
      <c r="F555" s="26"/>
      <c r="G555" s="108" t="s">
        <v>297</v>
      </c>
      <c r="H555" s="25" t="s">
        <v>3574</v>
      </c>
      <c r="I555" s="27">
        <v>4</v>
      </c>
      <c r="J555" s="28"/>
      <c r="K555" s="107" t="s">
        <v>297</v>
      </c>
      <c r="L555" s="25" t="s">
        <v>3574</v>
      </c>
      <c r="M555" s="28">
        <v>4</v>
      </c>
      <c r="N555" s="28"/>
      <c r="O555" s="107" t="s">
        <v>297</v>
      </c>
      <c r="P555" s="30" t="s">
        <v>3574</v>
      </c>
      <c r="Q555" s="31">
        <v>4</v>
      </c>
      <c r="R555" s="28"/>
      <c r="S555" s="107" t="s">
        <v>297</v>
      </c>
      <c r="T555" s="25" t="s">
        <v>3574</v>
      </c>
      <c r="U555" s="28">
        <v>4</v>
      </c>
      <c r="V555" s="28"/>
      <c r="W555" s="107" t="s">
        <v>297</v>
      </c>
      <c r="X555" s="25"/>
      <c r="Y555" s="28"/>
      <c r="Z555" s="28"/>
      <c r="AA555" s="107"/>
      <c r="AB555" s="25"/>
      <c r="AC555" s="27"/>
      <c r="AD555" s="28"/>
      <c r="AE555" s="292"/>
      <c r="AF555" s="28" t="str">
        <f t="shared" si="8"/>
        <v>c</v>
      </c>
    </row>
    <row r="556" spans="1:32" s="11" customFormat="1" ht="12.75" customHeight="1" x14ac:dyDescent="0.3">
      <c r="A556" s="104"/>
      <c r="B556" s="52"/>
      <c r="C556" s="784" t="s">
        <v>542</v>
      </c>
      <c r="D556" s="25"/>
      <c r="E556" s="26"/>
      <c r="F556" s="26"/>
      <c r="G556" s="108"/>
      <c r="H556" s="25"/>
      <c r="I556" s="28"/>
      <c r="J556" s="28"/>
      <c r="K556" s="107"/>
      <c r="L556" s="25"/>
      <c r="M556" s="28"/>
      <c r="N556" s="28"/>
      <c r="O556" s="107"/>
      <c r="P556" s="30"/>
      <c r="Q556" s="31"/>
      <c r="R556" s="32"/>
      <c r="S556" s="107"/>
      <c r="T556" s="25"/>
      <c r="U556" s="28"/>
      <c r="V556" s="28"/>
      <c r="W556" s="107"/>
      <c r="X556" s="25"/>
      <c r="Y556" s="33"/>
      <c r="Z556" s="33"/>
      <c r="AA556" s="113"/>
      <c r="AB556" s="25"/>
      <c r="AC556" s="27"/>
      <c r="AD556" s="28"/>
      <c r="AE556" s="292"/>
      <c r="AF556" s="28" t="str">
        <f t="shared" si="8"/>
        <v>t</v>
      </c>
    </row>
    <row r="557" spans="1:32" s="11" customFormat="1" ht="12.75" customHeight="1" x14ac:dyDescent="0.3">
      <c r="A557" s="102">
        <v>7</v>
      </c>
      <c r="B557" s="51" t="s">
        <v>1264</v>
      </c>
      <c r="C557" s="780" t="s">
        <v>0</v>
      </c>
      <c r="D557" s="15"/>
      <c r="E557" s="16"/>
      <c r="F557" s="16"/>
      <c r="G557" s="112"/>
      <c r="H557" s="15"/>
      <c r="I557" s="17"/>
      <c r="J557" s="18"/>
      <c r="K557" s="111"/>
      <c r="L557" s="15"/>
      <c r="M557" s="18"/>
      <c r="N557" s="18"/>
      <c r="O557" s="111"/>
      <c r="P557" s="34"/>
      <c r="Q557" s="35"/>
      <c r="R557" s="36"/>
      <c r="S557" s="111"/>
      <c r="T557" s="15"/>
      <c r="U557" s="18"/>
      <c r="V557" s="18"/>
      <c r="W557" s="111"/>
      <c r="X557" s="18"/>
      <c r="Y557" s="18"/>
      <c r="Z557" s="18"/>
      <c r="AA557" s="111"/>
      <c r="AB557" s="15"/>
      <c r="AC557" s="17"/>
      <c r="AD557" s="18"/>
      <c r="AE557" s="290"/>
      <c r="AF557" s="28" t="str">
        <f t="shared" si="8"/>
        <v>s</v>
      </c>
    </row>
    <row r="558" spans="1:32" s="11" customFormat="1" ht="12.75" customHeight="1" x14ac:dyDescent="0.3">
      <c r="A558" s="104"/>
      <c r="B558" s="52" t="s">
        <v>409</v>
      </c>
      <c r="C558" s="781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37"/>
      <c r="Q558" s="38"/>
      <c r="R558" s="39"/>
      <c r="S558" s="109"/>
      <c r="T558" s="20"/>
      <c r="U558" s="22"/>
      <c r="V558" s="22"/>
      <c r="W558" s="109"/>
      <c r="X558" s="20"/>
      <c r="Y558" s="24"/>
      <c r="Z558" s="24"/>
      <c r="AA558" s="109"/>
      <c r="AB558" s="20"/>
      <c r="AC558" s="22"/>
      <c r="AD558" s="22"/>
      <c r="AE558" s="291"/>
      <c r="AF558" s="28" t="str">
        <f t="shared" si="8"/>
        <v>s</v>
      </c>
    </row>
    <row r="559" spans="1:32" s="11" customFormat="1" ht="12.75" customHeight="1" x14ac:dyDescent="0.3">
      <c r="A559" s="104"/>
      <c r="B559" s="52"/>
      <c r="C559" s="784" t="s">
        <v>1</v>
      </c>
      <c r="D559" s="25" t="s">
        <v>3681</v>
      </c>
      <c r="E559" s="26">
        <v>4</v>
      </c>
      <c r="F559" s="26"/>
      <c r="G559" s="108" t="s">
        <v>318</v>
      </c>
      <c r="H559" s="25" t="s">
        <v>3681</v>
      </c>
      <c r="I559" s="27">
        <v>4</v>
      </c>
      <c r="J559" s="28"/>
      <c r="K559" s="107" t="s">
        <v>318</v>
      </c>
      <c r="L559" s="25" t="s">
        <v>3681</v>
      </c>
      <c r="M559" s="28">
        <v>4</v>
      </c>
      <c r="N559" s="28"/>
      <c r="O559" s="107" t="s">
        <v>318</v>
      </c>
      <c r="P559" s="25" t="s">
        <v>3681</v>
      </c>
      <c r="Q559" s="27">
        <v>4</v>
      </c>
      <c r="R559" s="28"/>
      <c r="S559" s="107" t="s">
        <v>318</v>
      </c>
      <c r="T559" s="25" t="s">
        <v>3681</v>
      </c>
      <c r="U559" s="28">
        <v>4</v>
      </c>
      <c r="V559" s="28"/>
      <c r="W559" s="107" t="s">
        <v>318</v>
      </c>
      <c r="X559" s="25"/>
      <c r="Y559" s="28"/>
      <c r="Z559" s="28"/>
      <c r="AA559" s="107"/>
      <c r="AB559" s="25"/>
      <c r="AC559" s="27"/>
      <c r="AD559" s="28"/>
      <c r="AE559" s="292"/>
      <c r="AF559" s="28" t="str">
        <f t="shared" si="8"/>
        <v>c</v>
      </c>
    </row>
    <row r="560" spans="1:32" s="11" customFormat="1" ht="12.75" customHeight="1" x14ac:dyDescent="0.3">
      <c r="A560" s="103"/>
      <c r="B560" s="52"/>
      <c r="C560" s="785" t="s">
        <v>542</v>
      </c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25"/>
      <c r="Q560" s="27"/>
      <c r="R560" s="28"/>
      <c r="S560" s="107"/>
      <c r="T560" s="25"/>
      <c r="U560" s="28"/>
      <c r="V560" s="28"/>
      <c r="W560" s="107"/>
      <c r="X560" s="25"/>
      <c r="Y560" s="33"/>
      <c r="Z560" s="33"/>
      <c r="AA560" s="113"/>
      <c r="AB560" s="25"/>
      <c r="AC560" s="27"/>
      <c r="AD560" s="28"/>
      <c r="AE560" s="292"/>
      <c r="AF560" s="28" t="str">
        <f t="shared" si="8"/>
        <v>t</v>
      </c>
    </row>
    <row r="561" spans="1:32" s="11" customFormat="1" ht="12.75" customHeight="1" x14ac:dyDescent="0.3">
      <c r="A561" s="102">
        <v>8</v>
      </c>
      <c r="B561" s="51" t="s">
        <v>3682</v>
      </c>
      <c r="C561" s="780" t="s">
        <v>0</v>
      </c>
      <c r="D561" s="15" t="s">
        <v>3215</v>
      </c>
      <c r="E561" s="16">
        <v>4</v>
      </c>
      <c r="F561" s="16"/>
      <c r="G561" s="112" t="s">
        <v>322</v>
      </c>
      <c r="H561" s="15" t="s">
        <v>3215</v>
      </c>
      <c r="I561" s="17">
        <v>4</v>
      </c>
      <c r="J561" s="18"/>
      <c r="K561" s="111" t="s">
        <v>322</v>
      </c>
      <c r="L561" s="18" t="s">
        <v>3215</v>
      </c>
      <c r="M561" s="18">
        <v>4</v>
      </c>
      <c r="N561" s="18"/>
      <c r="O561" s="111" t="s">
        <v>322</v>
      </c>
      <c r="P561" s="18" t="s">
        <v>3215</v>
      </c>
      <c r="Q561" s="18">
        <v>4</v>
      </c>
      <c r="R561" s="18"/>
      <c r="S561" s="111" t="s">
        <v>322</v>
      </c>
      <c r="T561" s="15" t="s">
        <v>3215</v>
      </c>
      <c r="U561" s="18">
        <v>4</v>
      </c>
      <c r="V561" s="18"/>
      <c r="W561" s="111" t="s">
        <v>322</v>
      </c>
      <c r="X561" s="15" t="s">
        <v>3215</v>
      </c>
      <c r="Y561" s="18">
        <v>4</v>
      </c>
      <c r="Z561" s="18"/>
      <c r="AA561" s="111" t="s">
        <v>322</v>
      </c>
      <c r="AB561" s="15"/>
      <c r="AC561" s="18"/>
      <c r="AD561" s="18"/>
      <c r="AE561" s="290"/>
      <c r="AF561" s="28" t="str">
        <f t="shared" si="8"/>
        <v>s</v>
      </c>
    </row>
    <row r="562" spans="1:32" s="11" customFormat="1" ht="12.75" customHeight="1" x14ac:dyDescent="0.3">
      <c r="A562" s="104"/>
      <c r="B562" s="52" t="s">
        <v>409</v>
      </c>
      <c r="C562" s="781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2"/>
      <c r="S562" s="109"/>
      <c r="T562" s="20"/>
      <c r="U562" s="22"/>
      <c r="V562" s="22"/>
      <c r="W562" s="109"/>
      <c r="X562" s="20"/>
      <c r="Y562" s="24"/>
      <c r="Z562" s="24"/>
      <c r="AA562" s="109"/>
      <c r="AB562" s="20"/>
      <c r="AC562" s="22"/>
      <c r="AD562" s="22"/>
      <c r="AE562" s="291"/>
      <c r="AF562" s="28" t="str">
        <f t="shared" si="8"/>
        <v>s</v>
      </c>
    </row>
    <row r="563" spans="1:32" s="11" customFormat="1" ht="12.75" customHeight="1" x14ac:dyDescent="0.3">
      <c r="A563" s="104"/>
      <c r="B563" s="52"/>
      <c r="C563" s="784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25"/>
      <c r="Q563" s="28"/>
      <c r="R563" s="28"/>
      <c r="S563" s="107"/>
      <c r="T563" s="25"/>
      <c r="U563" s="28"/>
      <c r="V563" s="28"/>
      <c r="W563" s="107"/>
      <c r="X563" s="25"/>
      <c r="Y563" s="28"/>
      <c r="Z563" s="28"/>
      <c r="AA563" s="107"/>
      <c r="AB563" s="25"/>
      <c r="AC563" s="27"/>
      <c r="AD563" s="28"/>
      <c r="AE563" s="292"/>
      <c r="AF563" s="28" t="str">
        <f t="shared" si="8"/>
        <v>c</v>
      </c>
    </row>
    <row r="564" spans="1:32" s="11" customFormat="1" ht="12.75" customHeight="1" x14ac:dyDescent="0.3">
      <c r="A564" s="104"/>
      <c r="B564" s="52"/>
      <c r="C564" s="784" t="s">
        <v>542</v>
      </c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25"/>
      <c r="Q564" s="28"/>
      <c r="R564" s="28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33"/>
      <c r="AD564" s="33"/>
      <c r="AE564" s="294"/>
      <c r="AF564" s="28" t="str">
        <f t="shared" si="8"/>
        <v>t</v>
      </c>
    </row>
    <row r="565" spans="1:32" s="11" customFormat="1" ht="12.75" customHeight="1" x14ac:dyDescent="0.3">
      <c r="A565" s="102">
        <v>9</v>
      </c>
      <c r="B565" s="51" t="s">
        <v>3683</v>
      </c>
      <c r="C565" s="780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15"/>
      <c r="Q565" s="18"/>
      <c r="R565" s="18"/>
      <c r="S565" s="111"/>
      <c r="T565" s="18"/>
      <c r="U565" s="18"/>
      <c r="V565" s="18"/>
      <c r="W565" s="111"/>
      <c r="X565" s="15"/>
      <c r="Y565" s="18"/>
      <c r="Z565" s="18"/>
      <c r="AA565" s="111"/>
      <c r="AB565" s="15"/>
      <c r="AC565" s="18"/>
      <c r="AD565" s="18"/>
      <c r="AE565" s="290"/>
      <c r="AF565" s="28" t="str">
        <f t="shared" si="8"/>
        <v>s</v>
      </c>
    </row>
    <row r="566" spans="1:32" s="11" customFormat="1" ht="12.75" customHeight="1" x14ac:dyDescent="0.3">
      <c r="A566" s="104"/>
      <c r="B566" s="52" t="s">
        <v>409</v>
      </c>
      <c r="C566" s="781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20"/>
      <c r="Q566" s="22"/>
      <c r="R566" s="22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1"/>
      <c r="AF566" s="28" t="str">
        <f t="shared" si="8"/>
        <v>s</v>
      </c>
    </row>
    <row r="567" spans="1:32" s="11" customFormat="1" ht="12.75" customHeight="1" x14ac:dyDescent="0.3">
      <c r="A567" s="104"/>
      <c r="B567" s="52"/>
      <c r="C567" s="784" t="s">
        <v>1</v>
      </c>
      <c r="D567" s="25" t="s">
        <v>3215</v>
      </c>
      <c r="E567" s="26">
        <v>4</v>
      </c>
      <c r="F567" s="26"/>
      <c r="G567" s="108" t="s">
        <v>322</v>
      </c>
      <c r="H567" s="25" t="s">
        <v>3215</v>
      </c>
      <c r="I567" s="27">
        <v>4</v>
      </c>
      <c r="J567" s="28"/>
      <c r="K567" s="107" t="s">
        <v>322</v>
      </c>
      <c r="L567" s="28" t="s">
        <v>3215</v>
      </c>
      <c r="M567" s="28">
        <v>4</v>
      </c>
      <c r="N567" s="28"/>
      <c r="O567" s="107" t="s">
        <v>322</v>
      </c>
      <c r="P567" s="25" t="s">
        <v>3215</v>
      </c>
      <c r="Q567" s="27">
        <v>4</v>
      </c>
      <c r="R567" s="28"/>
      <c r="S567" s="107" t="s">
        <v>322</v>
      </c>
      <c r="T567" s="25" t="s">
        <v>3215</v>
      </c>
      <c r="U567" s="28">
        <v>4</v>
      </c>
      <c r="V567" s="28"/>
      <c r="W567" s="107" t="s">
        <v>322</v>
      </c>
      <c r="X567" s="25" t="s">
        <v>3215</v>
      </c>
      <c r="Y567" s="28">
        <v>4</v>
      </c>
      <c r="Z567" s="28"/>
      <c r="AA567" s="107" t="s">
        <v>322</v>
      </c>
      <c r="AB567" s="25"/>
      <c r="AC567" s="27"/>
      <c r="AD567" s="28"/>
      <c r="AE567" s="292"/>
      <c r="AF567" s="28" t="str">
        <f t="shared" si="8"/>
        <v>c</v>
      </c>
    </row>
    <row r="568" spans="1:32" s="11" customFormat="1" ht="12.75" customHeight="1" x14ac:dyDescent="0.3">
      <c r="A568" s="103"/>
      <c r="B568" s="52"/>
      <c r="C568" s="785" t="s">
        <v>542</v>
      </c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7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33"/>
      <c r="AD568" s="33"/>
      <c r="AE568" s="294"/>
      <c r="AF568" s="28" t="str">
        <f t="shared" si="8"/>
        <v>t</v>
      </c>
    </row>
    <row r="569" spans="1:32" s="11" customFormat="1" ht="12.75" customHeight="1" x14ac:dyDescent="0.3">
      <c r="A569" s="102">
        <v>10</v>
      </c>
      <c r="B569" s="51" t="s">
        <v>2318</v>
      </c>
      <c r="C569" s="780" t="s">
        <v>0</v>
      </c>
      <c r="D569" s="15"/>
      <c r="E569" s="16"/>
      <c r="F569" s="16"/>
      <c r="G569" s="112"/>
      <c r="H569" s="15"/>
      <c r="I569" s="17"/>
      <c r="J569" s="18"/>
      <c r="K569" s="111"/>
      <c r="L569" s="15"/>
      <c r="M569" s="18"/>
      <c r="N569" s="18"/>
      <c r="O569" s="111"/>
      <c r="P569" s="34"/>
      <c r="Q569" s="35"/>
      <c r="R569" s="36"/>
      <c r="S569" s="111"/>
      <c r="T569" s="15"/>
      <c r="U569" s="18"/>
      <c r="V569" s="18"/>
      <c r="W569" s="111"/>
      <c r="X569" s="18" t="s">
        <v>3215</v>
      </c>
      <c r="Y569" s="18">
        <v>4</v>
      </c>
      <c r="Z569" s="18"/>
      <c r="AA569" s="111" t="s">
        <v>279</v>
      </c>
      <c r="AB569" s="15"/>
      <c r="AC569" s="17"/>
      <c r="AD569" s="18"/>
      <c r="AE569" s="290"/>
      <c r="AF569" s="28" t="str">
        <f t="shared" si="8"/>
        <v>s</v>
      </c>
    </row>
    <row r="570" spans="1:32" s="11" customFormat="1" ht="12.75" customHeight="1" x14ac:dyDescent="0.3">
      <c r="A570" s="104"/>
      <c r="B570" s="52" t="s">
        <v>828</v>
      </c>
      <c r="C570" s="781"/>
      <c r="D570" s="20"/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/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1"/>
      <c r="AF570" s="28" t="str">
        <f t="shared" si="8"/>
        <v>s</v>
      </c>
    </row>
    <row r="571" spans="1:32" s="11" customFormat="1" ht="12.75" customHeight="1" x14ac:dyDescent="0.3">
      <c r="A571" s="104"/>
      <c r="B571" s="52"/>
      <c r="C571" s="784" t="s">
        <v>1</v>
      </c>
      <c r="D571" s="25"/>
      <c r="E571" s="26"/>
      <c r="F571" s="26"/>
      <c r="G571" s="108"/>
      <c r="H571" s="25"/>
      <c r="I571" s="27"/>
      <c r="J571" s="28"/>
      <c r="K571" s="107"/>
      <c r="L571" s="25"/>
      <c r="M571" s="28"/>
      <c r="N571" s="28"/>
      <c r="O571" s="107"/>
      <c r="P571" s="25"/>
      <c r="Q571" s="27"/>
      <c r="R571" s="28"/>
      <c r="S571" s="107"/>
      <c r="T571" s="25" t="s">
        <v>3215</v>
      </c>
      <c r="U571" s="28">
        <v>4</v>
      </c>
      <c r="V571" s="28"/>
      <c r="W571" s="107" t="s">
        <v>279</v>
      </c>
      <c r="X571" s="25" t="s">
        <v>3215</v>
      </c>
      <c r="Y571" s="28">
        <v>4</v>
      </c>
      <c r="Z571" s="28"/>
      <c r="AA571" s="107" t="s">
        <v>279</v>
      </c>
      <c r="AB571" s="25"/>
      <c r="AC571" s="27"/>
      <c r="AD571" s="28"/>
      <c r="AE571" s="292"/>
      <c r="AF571" s="28" t="str">
        <f t="shared" si="8"/>
        <v>c</v>
      </c>
    </row>
    <row r="572" spans="1:32" s="11" customFormat="1" ht="12.75" customHeight="1" x14ac:dyDescent="0.3">
      <c r="A572" s="104"/>
      <c r="B572" s="54"/>
      <c r="C572" s="784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/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3"/>
      <c r="AF572" s="28" t="str">
        <f t="shared" si="8"/>
        <v>t</v>
      </c>
    </row>
    <row r="573" spans="1:32" ht="15.75" customHeight="1" x14ac:dyDescent="0.4">
      <c r="A573" s="102">
        <v>11</v>
      </c>
      <c r="B573" s="51" t="s">
        <v>3205</v>
      </c>
      <c r="C573" s="780" t="s">
        <v>0</v>
      </c>
      <c r="D573" s="15" t="s">
        <v>3194</v>
      </c>
      <c r="E573" s="16">
        <v>4</v>
      </c>
      <c r="F573" s="16"/>
      <c r="G573" s="112" t="s">
        <v>318</v>
      </c>
      <c r="H573" s="15" t="s">
        <v>3194</v>
      </c>
      <c r="I573" s="17">
        <v>4</v>
      </c>
      <c r="J573" s="18"/>
      <c r="K573" s="111" t="s">
        <v>318</v>
      </c>
      <c r="L573" s="15" t="s">
        <v>3194</v>
      </c>
      <c r="M573" s="18">
        <v>4</v>
      </c>
      <c r="N573" s="18"/>
      <c r="O573" s="111" t="s">
        <v>318</v>
      </c>
      <c r="P573" s="34" t="s">
        <v>3194</v>
      </c>
      <c r="Q573" s="35">
        <v>4</v>
      </c>
      <c r="R573" s="36"/>
      <c r="S573" s="111" t="s">
        <v>318</v>
      </c>
      <c r="T573" s="15" t="s">
        <v>3194</v>
      </c>
      <c r="U573" s="18">
        <v>4</v>
      </c>
      <c r="V573" s="18"/>
      <c r="W573" s="111" t="s">
        <v>318</v>
      </c>
      <c r="X573" s="18"/>
      <c r="Y573" s="18"/>
      <c r="Z573" s="18"/>
      <c r="AA573" s="111"/>
      <c r="AB573" s="15"/>
      <c r="AC573" s="17"/>
      <c r="AD573" s="18"/>
      <c r="AE573" s="290"/>
      <c r="AF573" s="28" t="str">
        <f t="shared" si="8"/>
        <v>s</v>
      </c>
    </row>
    <row r="574" spans="1:32" ht="15.75" customHeight="1" x14ac:dyDescent="0.4">
      <c r="A574" s="104"/>
      <c r="B574" s="52" t="s">
        <v>409</v>
      </c>
      <c r="C574" s="781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1"/>
      <c r="AF574" s="28" t="str">
        <f t="shared" si="8"/>
        <v>s</v>
      </c>
    </row>
    <row r="575" spans="1:32" ht="15.75" customHeight="1" x14ac:dyDescent="0.4">
      <c r="A575" s="104"/>
      <c r="B575" s="52"/>
      <c r="C575" s="784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/>
      <c r="Y575" s="28"/>
      <c r="Z575" s="28"/>
      <c r="AA575" s="107"/>
      <c r="AB575" s="25"/>
      <c r="AC575" s="27"/>
      <c r="AD575" s="28"/>
      <c r="AE575" s="292"/>
      <c r="AF575" s="28" t="str">
        <f t="shared" si="8"/>
        <v>c</v>
      </c>
    </row>
    <row r="576" spans="1:32" ht="15.75" customHeight="1" x14ac:dyDescent="0.4">
      <c r="A576" s="104"/>
      <c r="B576" s="52"/>
      <c r="C576" s="784" t="s">
        <v>542</v>
      </c>
      <c r="D576" s="40"/>
      <c r="E576" s="41"/>
      <c r="F576" s="42"/>
      <c r="G576" s="105"/>
      <c r="H576" s="40"/>
      <c r="I576" s="42"/>
      <c r="J576" s="42"/>
      <c r="K576" s="105"/>
      <c r="L576" s="40"/>
      <c r="M576" s="42"/>
      <c r="N576" s="42"/>
      <c r="O576" s="105"/>
      <c r="P576" s="40"/>
      <c r="Q576" s="41"/>
      <c r="R576" s="42"/>
      <c r="S576" s="105"/>
      <c r="T576" s="40"/>
      <c r="U576" s="42"/>
      <c r="V576" s="42"/>
      <c r="W576" s="105"/>
      <c r="X576" s="40"/>
      <c r="Y576" s="43"/>
      <c r="Z576" s="43"/>
      <c r="AA576" s="106"/>
      <c r="AB576" s="40"/>
      <c r="AC576" s="41"/>
      <c r="AD576" s="42"/>
      <c r="AE576" s="293"/>
      <c r="AF576" s="28" t="str">
        <f t="shared" si="8"/>
        <v>t</v>
      </c>
    </row>
    <row r="577" spans="1:32" ht="15.75" customHeight="1" x14ac:dyDescent="0.4">
      <c r="A577" s="102">
        <v>12</v>
      </c>
      <c r="B577" s="51" t="s">
        <v>3216</v>
      </c>
      <c r="C577" s="780" t="s">
        <v>0</v>
      </c>
      <c r="D577" s="15"/>
      <c r="E577" s="16"/>
      <c r="F577" s="16"/>
      <c r="G577" s="112"/>
      <c r="H577" s="15"/>
      <c r="I577" s="17"/>
      <c r="J577" s="18"/>
      <c r="K577" s="111"/>
      <c r="L577" s="18"/>
      <c r="M577" s="18"/>
      <c r="N577" s="18"/>
      <c r="O577" s="111"/>
      <c r="P577" s="15"/>
      <c r="Q577" s="17"/>
      <c r="R577" s="18"/>
      <c r="S577" s="111"/>
      <c r="T577" s="15"/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0"/>
      <c r="AF577" s="28" t="str">
        <f t="shared" si="8"/>
        <v>s</v>
      </c>
    </row>
    <row r="578" spans="1:32" ht="15.75" customHeight="1" x14ac:dyDescent="0.4">
      <c r="A578" s="104"/>
      <c r="B578" s="52" t="s">
        <v>409</v>
      </c>
      <c r="C578" s="781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1"/>
      <c r="AF578" s="28" t="str">
        <f t="shared" si="8"/>
        <v>s</v>
      </c>
    </row>
    <row r="579" spans="1:32" ht="15.75" customHeight="1" x14ac:dyDescent="0.4">
      <c r="A579" s="104"/>
      <c r="B579" s="52"/>
      <c r="C579" s="784" t="s">
        <v>1</v>
      </c>
      <c r="D579" s="25" t="s">
        <v>3200</v>
      </c>
      <c r="E579" s="26">
        <v>4</v>
      </c>
      <c r="F579" s="26"/>
      <c r="G579" s="108" t="s">
        <v>284</v>
      </c>
      <c r="H579" s="25" t="s">
        <v>3200</v>
      </c>
      <c r="I579" s="27">
        <v>4</v>
      </c>
      <c r="J579" s="28"/>
      <c r="K579" s="107" t="s">
        <v>284</v>
      </c>
      <c r="L579" s="25" t="s">
        <v>3200</v>
      </c>
      <c r="M579" s="28">
        <v>4</v>
      </c>
      <c r="N579" s="28"/>
      <c r="O579" s="107" t="s">
        <v>284</v>
      </c>
      <c r="P579" s="30" t="s">
        <v>3200</v>
      </c>
      <c r="Q579" s="31">
        <v>4</v>
      </c>
      <c r="R579" s="28"/>
      <c r="S579" s="107" t="s">
        <v>284</v>
      </c>
      <c r="T579" s="25" t="s">
        <v>3200</v>
      </c>
      <c r="U579" s="28">
        <v>4</v>
      </c>
      <c r="V579" s="28"/>
      <c r="W579" s="107" t="s">
        <v>284</v>
      </c>
      <c r="X579" s="25"/>
      <c r="Y579" s="28"/>
      <c r="Z579" s="28"/>
      <c r="AA579" s="107"/>
      <c r="AB579" s="25"/>
      <c r="AC579" s="27"/>
      <c r="AD579" s="28"/>
      <c r="AE579" s="292"/>
      <c r="AF579" s="28" t="str">
        <f t="shared" si="8"/>
        <v>c</v>
      </c>
    </row>
    <row r="580" spans="1:32" ht="15.75" customHeight="1" x14ac:dyDescent="0.4">
      <c r="A580" s="104"/>
      <c r="B580" s="54"/>
      <c r="C580" s="784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2"/>
      <c r="AF580" s="28" t="str">
        <f t="shared" si="8"/>
        <v>t</v>
      </c>
    </row>
    <row r="581" spans="1:32" ht="15.75" customHeight="1" x14ac:dyDescent="0.4">
      <c r="A581" s="102">
        <v>13</v>
      </c>
      <c r="B581" s="51" t="s">
        <v>3234</v>
      </c>
      <c r="C581" s="780" t="s">
        <v>0</v>
      </c>
      <c r="D581" s="15" t="s">
        <v>3206</v>
      </c>
      <c r="E581" s="16">
        <v>4</v>
      </c>
      <c r="F581" s="16"/>
      <c r="G581" s="112" t="s">
        <v>284</v>
      </c>
      <c r="H581" s="15" t="s">
        <v>3206</v>
      </c>
      <c r="I581" s="17">
        <v>4</v>
      </c>
      <c r="J581" s="18"/>
      <c r="K581" s="111" t="s">
        <v>284</v>
      </c>
      <c r="L581" s="15" t="s">
        <v>3206</v>
      </c>
      <c r="M581" s="18">
        <v>4</v>
      </c>
      <c r="N581" s="18"/>
      <c r="O581" s="111" t="s">
        <v>284</v>
      </c>
      <c r="P581" s="34" t="s">
        <v>3206</v>
      </c>
      <c r="Q581" s="35">
        <v>4</v>
      </c>
      <c r="R581" s="36"/>
      <c r="S581" s="111" t="s">
        <v>284</v>
      </c>
      <c r="T581" s="15" t="s">
        <v>3206</v>
      </c>
      <c r="U581" s="18">
        <v>4</v>
      </c>
      <c r="V581" s="18"/>
      <c r="W581" s="111" t="s">
        <v>284</v>
      </c>
      <c r="X581" s="18"/>
      <c r="Y581" s="18"/>
      <c r="Z581" s="18"/>
      <c r="AA581" s="111"/>
      <c r="AB581" s="15"/>
      <c r="AC581" s="17"/>
      <c r="AD581" s="18"/>
      <c r="AE581" s="290"/>
      <c r="AF581" s="28" t="str">
        <f t="shared" ref="AF581:AF644" si="9">IF(C581=0,C580,C581)</f>
        <v>s</v>
      </c>
    </row>
    <row r="582" spans="1:32" ht="15.75" customHeight="1" x14ac:dyDescent="0.4">
      <c r="A582" s="104"/>
      <c r="B582" s="52" t="s">
        <v>409</v>
      </c>
      <c r="C582" s="781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1"/>
      <c r="AF582" s="28" t="str">
        <f t="shared" si="9"/>
        <v>s</v>
      </c>
    </row>
    <row r="583" spans="1:32" ht="15.75" customHeight="1" x14ac:dyDescent="0.4">
      <c r="A583" s="104"/>
      <c r="B583" s="52"/>
      <c r="C583" s="784" t="s">
        <v>1</v>
      </c>
      <c r="D583" s="25"/>
      <c r="E583" s="26"/>
      <c r="F583" s="26"/>
      <c r="G583" s="108"/>
      <c r="H583" s="25"/>
      <c r="I583" s="27"/>
      <c r="J583" s="28"/>
      <c r="K583" s="107"/>
      <c r="L583" s="25"/>
      <c r="M583" s="28"/>
      <c r="N583" s="28"/>
      <c r="O583" s="107"/>
      <c r="P583" s="25"/>
      <c r="Q583" s="27"/>
      <c r="R583" s="28"/>
      <c r="S583" s="107"/>
      <c r="T583" s="25"/>
      <c r="U583" s="28"/>
      <c r="V583" s="28"/>
      <c r="W583" s="107"/>
      <c r="X583" s="25"/>
      <c r="Y583" s="28"/>
      <c r="Z583" s="28"/>
      <c r="AA583" s="107"/>
      <c r="AB583" s="25"/>
      <c r="AC583" s="27"/>
      <c r="AD583" s="28"/>
      <c r="AE583" s="292"/>
      <c r="AF583" s="28" t="str">
        <f t="shared" si="9"/>
        <v>c</v>
      </c>
    </row>
    <row r="584" spans="1:32" ht="15.75" customHeight="1" x14ac:dyDescent="0.4">
      <c r="A584" s="104"/>
      <c r="B584" s="52"/>
      <c r="C584" s="784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3"/>
      <c r="AF584" s="28" t="str">
        <f t="shared" si="9"/>
        <v>t</v>
      </c>
    </row>
    <row r="585" spans="1:32" ht="15.75" customHeight="1" x14ac:dyDescent="0.4">
      <c r="A585" s="102">
        <v>14</v>
      </c>
      <c r="B585" s="51" t="s">
        <v>3720</v>
      </c>
      <c r="C585" s="780" t="s">
        <v>0</v>
      </c>
      <c r="D585" s="15"/>
      <c r="E585" s="16"/>
      <c r="F585" s="16"/>
      <c r="G585" s="112"/>
      <c r="H585" s="15"/>
      <c r="I585" s="17"/>
      <c r="J585" s="18"/>
      <c r="K585" s="111"/>
      <c r="L585" s="15"/>
      <c r="M585" s="18"/>
      <c r="N585" s="18"/>
      <c r="O585" s="111"/>
      <c r="P585" s="34"/>
      <c r="Q585" s="35"/>
      <c r="R585" s="36"/>
      <c r="S585" s="111"/>
      <c r="T585" s="15"/>
      <c r="U585" s="18"/>
      <c r="V585" s="18"/>
      <c r="W585" s="111"/>
      <c r="X585" s="18" t="s">
        <v>3229</v>
      </c>
      <c r="Y585" s="18">
        <v>5</v>
      </c>
      <c r="Z585" s="18"/>
      <c r="AA585" s="111" t="s">
        <v>284</v>
      </c>
      <c r="AB585" s="15" t="s">
        <v>3537</v>
      </c>
      <c r="AC585" s="17">
        <v>5</v>
      </c>
      <c r="AD585" s="18"/>
      <c r="AE585" s="290" t="s">
        <v>284</v>
      </c>
      <c r="AF585" s="28" t="str">
        <f t="shared" si="9"/>
        <v>s</v>
      </c>
    </row>
    <row r="586" spans="1:32" ht="15.75" customHeight="1" x14ac:dyDescent="0.4">
      <c r="A586" s="104"/>
      <c r="B586" s="52" t="s">
        <v>409</v>
      </c>
      <c r="C586" s="781"/>
      <c r="D586" s="20"/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/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1"/>
      <c r="AF586" s="28" t="str">
        <f t="shared" si="9"/>
        <v>s</v>
      </c>
    </row>
    <row r="587" spans="1:32" ht="15.75" customHeight="1" x14ac:dyDescent="0.4">
      <c r="A587" s="104"/>
      <c r="B587" s="52"/>
      <c r="C587" s="784" t="s">
        <v>1</v>
      </c>
      <c r="D587" s="25"/>
      <c r="E587" s="26"/>
      <c r="F587" s="26"/>
      <c r="G587" s="108"/>
      <c r="H587" s="25"/>
      <c r="I587" s="27"/>
      <c r="J587" s="28"/>
      <c r="K587" s="107"/>
      <c r="L587" s="25"/>
      <c r="M587" s="28"/>
      <c r="N587" s="28"/>
      <c r="O587" s="107"/>
      <c r="P587" s="25"/>
      <c r="Q587" s="27"/>
      <c r="R587" s="28"/>
      <c r="S587" s="107"/>
      <c r="T587" s="25"/>
      <c r="U587" s="28"/>
      <c r="V587" s="28"/>
      <c r="W587" s="107"/>
      <c r="X587" s="25" t="s">
        <v>3229</v>
      </c>
      <c r="Y587" s="28">
        <v>4</v>
      </c>
      <c r="Z587" s="28"/>
      <c r="AA587" s="107" t="s">
        <v>284</v>
      </c>
      <c r="AB587" s="25" t="s">
        <v>3537</v>
      </c>
      <c r="AC587" s="27">
        <v>5</v>
      </c>
      <c r="AD587" s="28"/>
      <c r="AE587" s="292" t="s">
        <v>284</v>
      </c>
      <c r="AF587" s="28" t="str">
        <f t="shared" si="9"/>
        <v>c</v>
      </c>
    </row>
    <row r="588" spans="1:32" ht="15.75" customHeight="1" x14ac:dyDescent="0.4">
      <c r="A588" s="104"/>
      <c r="B588" s="52"/>
      <c r="C588" s="784" t="s">
        <v>542</v>
      </c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 t="s">
        <v>3521</v>
      </c>
      <c r="Y588" s="43"/>
      <c r="Z588" s="43"/>
      <c r="AA588" s="106"/>
      <c r="AB588" s="40"/>
      <c r="AC588" s="41"/>
      <c r="AD588" s="42"/>
      <c r="AE588" s="293"/>
      <c r="AF588" s="28" t="str">
        <f t="shared" si="9"/>
        <v>t</v>
      </c>
    </row>
    <row r="589" spans="1:32" ht="15.75" customHeight="1" x14ac:dyDescent="0.4">
      <c r="A589" s="102">
        <v>1</v>
      </c>
      <c r="B589" s="51" t="s">
        <v>2284</v>
      </c>
      <c r="C589" s="780" t="s">
        <v>0</v>
      </c>
      <c r="D589" s="15" t="s">
        <v>1259</v>
      </c>
      <c r="E589" s="16">
        <v>4</v>
      </c>
      <c r="F589" s="484" t="s">
        <v>402</v>
      </c>
      <c r="G589" s="112" t="s">
        <v>329</v>
      </c>
      <c r="H589" s="15" t="s">
        <v>1259</v>
      </c>
      <c r="I589" s="17">
        <v>4</v>
      </c>
      <c r="J589" s="455" t="s">
        <v>402</v>
      </c>
      <c r="K589" s="111" t="s">
        <v>329</v>
      </c>
      <c r="L589" s="15" t="s">
        <v>1259</v>
      </c>
      <c r="M589" s="18">
        <v>4</v>
      </c>
      <c r="N589" s="455" t="s">
        <v>402</v>
      </c>
      <c r="O589" s="111" t="s">
        <v>329</v>
      </c>
      <c r="P589" s="34" t="s">
        <v>1259</v>
      </c>
      <c r="Q589" s="35">
        <v>4</v>
      </c>
      <c r="R589" s="453" t="s">
        <v>402</v>
      </c>
      <c r="S589" s="111" t="s">
        <v>329</v>
      </c>
      <c r="T589" s="15" t="s">
        <v>1259</v>
      </c>
      <c r="U589" s="18">
        <v>4</v>
      </c>
      <c r="V589" s="455" t="s">
        <v>402</v>
      </c>
      <c r="W589" s="111" t="s">
        <v>329</v>
      </c>
      <c r="X589" s="18"/>
      <c r="Y589" s="18"/>
      <c r="Z589" s="18"/>
      <c r="AA589" s="111"/>
      <c r="AB589" s="15"/>
      <c r="AC589" s="17"/>
      <c r="AD589" s="18"/>
      <c r="AE589" s="290"/>
      <c r="AF589" s="28" t="str">
        <f t="shared" si="9"/>
        <v>s</v>
      </c>
    </row>
    <row r="590" spans="1:32" ht="15.75" customHeight="1" x14ac:dyDescent="0.4">
      <c r="A590" s="104"/>
      <c r="B590" s="52"/>
      <c r="C590" s="781"/>
      <c r="D590" s="20" t="s">
        <v>3718</v>
      </c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37"/>
      <c r="Q590" s="38"/>
      <c r="R590" s="39"/>
      <c r="S590" s="109"/>
      <c r="T590" s="20"/>
      <c r="U590" s="22"/>
      <c r="V590" s="22"/>
      <c r="W590" s="109"/>
      <c r="X590" s="20"/>
      <c r="Y590" s="24"/>
      <c r="Z590" s="24"/>
      <c r="AA590" s="109"/>
      <c r="AB590" s="20"/>
      <c r="AC590" s="22"/>
      <c r="AD590" s="22"/>
      <c r="AE590" s="291"/>
      <c r="AF590" s="28" t="str">
        <f t="shared" si="9"/>
        <v>s</v>
      </c>
    </row>
    <row r="591" spans="1:32" ht="15.75" customHeight="1" x14ac:dyDescent="0.4">
      <c r="A591" s="104"/>
      <c r="B591" s="52"/>
      <c r="C591" s="784" t="s">
        <v>1</v>
      </c>
      <c r="D591" s="25" t="s">
        <v>1259</v>
      </c>
      <c r="E591" s="26">
        <v>4</v>
      </c>
      <c r="F591" s="483" t="s">
        <v>402</v>
      </c>
      <c r="G591" s="108" t="s">
        <v>329</v>
      </c>
      <c r="H591" s="25" t="s">
        <v>1259</v>
      </c>
      <c r="I591" s="27">
        <v>4</v>
      </c>
      <c r="J591" s="454" t="s">
        <v>402</v>
      </c>
      <c r="K591" s="107" t="s">
        <v>329</v>
      </c>
      <c r="L591" s="25" t="s">
        <v>1259</v>
      </c>
      <c r="M591" s="28">
        <v>4</v>
      </c>
      <c r="N591" s="454" t="s">
        <v>402</v>
      </c>
      <c r="O591" s="107" t="s">
        <v>329</v>
      </c>
      <c r="P591" s="25" t="s">
        <v>1259</v>
      </c>
      <c r="Q591" s="27">
        <v>4</v>
      </c>
      <c r="R591" s="454" t="s">
        <v>402</v>
      </c>
      <c r="S591" s="107" t="s">
        <v>329</v>
      </c>
      <c r="T591" s="25" t="s">
        <v>1259</v>
      </c>
      <c r="U591" s="28">
        <v>1</v>
      </c>
      <c r="V591" s="454" t="s">
        <v>419</v>
      </c>
      <c r="W591" s="107" t="s">
        <v>329</v>
      </c>
      <c r="X591" s="25"/>
      <c r="Y591" s="28"/>
      <c r="Z591" s="28"/>
      <c r="AA591" s="107"/>
      <c r="AB591" s="25"/>
      <c r="AC591" s="27"/>
      <c r="AD591" s="28"/>
      <c r="AE591" s="292"/>
      <c r="AF591" s="28" t="str">
        <f t="shared" si="9"/>
        <v>c</v>
      </c>
    </row>
    <row r="592" spans="1:32" ht="15.75" customHeight="1" x14ac:dyDescent="0.4">
      <c r="A592" s="104"/>
      <c r="B592" s="52"/>
      <c r="C592" s="784"/>
      <c r="D592" s="40"/>
      <c r="E592" s="41"/>
      <c r="F592" s="42"/>
      <c r="G592" s="105"/>
      <c r="H592" s="40"/>
      <c r="I592" s="42"/>
      <c r="J592" s="42"/>
      <c r="K592" s="105"/>
      <c r="L592" s="40"/>
      <c r="M592" s="42"/>
      <c r="N592" s="42"/>
      <c r="O592" s="105"/>
      <c r="P592" s="40"/>
      <c r="Q592" s="41"/>
      <c r="R592" s="42"/>
      <c r="S592" s="105"/>
      <c r="T592" s="40" t="s">
        <v>1249</v>
      </c>
      <c r="U592" s="42"/>
      <c r="V592" s="42"/>
      <c r="W592" s="105"/>
      <c r="X592" s="40"/>
      <c r="Y592" s="43"/>
      <c r="Z592" s="43"/>
      <c r="AA592" s="106"/>
      <c r="AB592" s="40"/>
      <c r="AC592" s="41"/>
      <c r="AD592" s="42"/>
      <c r="AE592" s="293"/>
      <c r="AF592" s="28" t="str">
        <f t="shared" si="9"/>
        <v>c</v>
      </c>
    </row>
    <row r="593" spans="1:32" ht="15.75" customHeight="1" x14ac:dyDescent="0.4">
      <c r="A593" s="102">
        <v>2</v>
      </c>
      <c r="B593" s="51" t="s">
        <v>3594</v>
      </c>
      <c r="C593" s="780" t="s">
        <v>0</v>
      </c>
      <c r="D593" s="15"/>
      <c r="E593" s="16"/>
      <c r="F593" s="16"/>
      <c r="G593" s="112"/>
      <c r="H593" s="15"/>
      <c r="I593" s="17"/>
      <c r="J593" s="18"/>
      <c r="K593" s="111"/>
      <c r="L593" s="15"/>
      <c r="M593" s="18"/>
      <c r="N593" s="18"/>
      <c r="O593" s="111"/>
      <c r="P593" s="34"/>
      <c r="Q593" s="35"/>
      <c r="R593" s="36"/>
      <c r="S593" s="111"/>
      <c r="T593" s="15"/>
      <c r="U593" s="18"/>
      <c r="V593" s="18"/>
      <c r="W593" s="111"/>
      <c r="X593" s="18" t="s">
        <v>3203</v>
      </c>
      <c r="Y593" s="18">
        <v>5</v>
      </c>
      <c r="Z593" s="455" t="s">
        <v>3596</v>
      </c>
      <c r="AA593" s="111" t="s">
        <v>267</v>
      </c>
      <c r="AB593" s="15" t="s">
        <v>3203</v>
      </c>
      <c r="AC593" s="17">
        <v>5</v>
      </c>
      <c r="AD593" s="455" t="s">
        <v>3596</v>
      </c>
      <c r="AE593" s="290" t="s">
        <v>267</v>
      </c>
      <c r="AF593" s="28" t="str">
        <f t="shared" si="9"/>
        <v>s</v>
      </c>
    </row>
    <row r="594" spans="1:32" ht="15.75" customHeight="1" x14ac:dyDescent="0.4">
      <c r="A594" s="104"/>
      <c r="B594" s="52"/>
      <c r="C594" s="781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37"/>
      <c r="Q594" s="38"/>
      <c r="R594" s="39"/>
      <c r="S594" s="109"/>
      <c r="T594" s="20"/>
      <c r="U594" s="22"/>
      <c r="V594" s="22"/>
      <c r="W594" s="109"/>
      <c r="X594" s="20"/>
      <c r="Y594" s="24"/>
      <c r="Z594" s="24"/>
      <c r="AA594" s="109"/>
      <c r="AB594" s="20" t="s">
        <v>1249</v>
      </c>
      <c r="AC594" s="22"/>
      <c r="AD594" s="22"/>
      <c r="AE594" s="291"/>
      <c r="AF594" s="28" t="str">
        <f t="shared" si="9"/>
        <v>s</v>
      </c>
    </row>
    <row r="595" spans="1:32" ht="15.75" customHeight="1" x14ac:dyDescent="0.4">
      <c r="A595" s="104"/>
      <c r="B595" s="52"/>
      <c r="C595" s="784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25"/>
      <c r="Q595" s="27"/>
      <c r="R595" s="28"/>
      <c r="S595" s="107"/>
      <c r="T595" s="25"/>
      <c r="U595" s="28"/>
      <c r="V595" s="28"/>
      <c r="W595" s="107"/>
      <c r="X595" s="25" t="s">
        <v>3203</v>
      </c>
      <c r="Y595" s="28">
        <v>5</v>
      </c>
      <c r="Z595" s="454" t="s">
        <v>3596</v>
      </c>
      <c r="AA595" s="107" t="s">
        <v>267</v>
      </c>
      <c r="AB595" s="25" t="s">
        <v>3194</v>
      </c>
      <c r="AC595" s="27">
        <v>5</v>
      </c>
      <c r="AD595" s="454" t="s">
        <v>3596</v>
      </c>
      <c r="AE595" s="292" t="s">
        <v>267</v>
      </c>
      <c r="AF595" s="28" t="str">
        <f t="shared" si="9"/>
        <v>c</v>
      </c>
    </row>
    <row r="596" spans="1:32" ht="15.75" customHeight="1" x14ac:dyDescent="0.4">
      <c r="A596" s="104"/>
      <c r="B596" s="52"/>
      <c r="C596" s="784"/>
      <c r="D596" s="40"/>
      <c r="E596" s="41"/>
      <c r="F596" s="42"/>
      <c r="G596" s="105"/>
      <c r="H596" s="40"/>
      <c r="I596" s="42"/>
      <c r="J596" s="42"/>
      <c r="K596" s="105"/>
      <c r="L596" s="40"/>
      <c r="M596" s="42"/>
      <c r="N596" s="42"/>
      <c r="O596" s="105"/>
      <c r="P596" s="40"/>
      <c r="Q596" s="41"/>
      <c r="R596" s="42"/>
      <c r="S596" s="105"/>
      <c r="T596" s="40"/>
      <c r="U596" s="42"/>
      <c r="V596" s="42"/>
      <c r="W596" s="105"/>
      <c r="X596" s="40"/>
      <c r="Y596" s="43"/>
      <c r="Z596" s="43"/>
      <c r="AA596" s="106"/>
      <c r="AB596" s="40"/>
      <c r="AC596" s="41"/>
      <c r="AD596" s="42"/>
      <c r="AE596" s="293"/>
      <c r="AF596" s="28" t="str">
        <f t="shared" si="9"/>
        <v>c</v>
      </c>
    </row>
    <row r="597" spans="1:32" ht="15.75" customHeight="1" x14ac:dyDescent="0.4">
      <c r="A597" s="102">
        <v>1</v>
      </c>
      <c r="B597" s="51" t="s">
        <v>841</v>
      </c>
      <c r="C597" s="780" t="s">
        <v>0</v>
      </c>
      <c r="D597" s="15" t="s">
        <v>3630</v>
      </c>
      <c r="E597" s="16">
        <v>4</v>
      </c>
      <c r="F597" s="16"/>
      <c r="G597" s="112" t="s">
        <v>270</v>
      </c>
      <c r="H597" s="15" t="s">
        <v>3630</v>
      </c>
      <c r="I597" s="17">
        <v>4</v>
      </c>
      <c r="J597" s="18"/>
      <c r="K597" s="111" t="s">
        <v>270</v>
      </c>
      <c r="L597" s="15" t="s">
        <v>3630</v>
      </c>
      <c r="M597" s="18">
        <v>2</v>
      </c>
      <c r="N597" s="18"/>
      <c r="O597" s="111" t="s">
        <v>270</v>
      </c>
      <c r="P597" s="34" t="s">
        <v>3589</v>
      </c>
      <c r="Q597" s="35">
        <v>4</v>
      </c>
      <c r="R597" s="36"/>
      <c r="S597" s="111" t="s">
        <v>277</v>
      </c>
      <c r="T597" s="15" t="s">
        <v>3589</v>
      </c>
      <c r="U597" s="18">
        <v>4</v>
      </c>
      <c r="V597" s="18"/>
      <c r="W597" s="111" t="s">
        <v>277</v>
      </c>
      <c r="X597" s="18"/>
      <c r="Y597" s="18"/>
      <c r="Z597" s="18"/>
      <c r="AA597" s="111"/>
      <c r="AB597" s="15"/>
      <c r="AC597" s="17"/>
      <c r="AD597" s="18"/>
      <c r="AE597" s="290"/>
      <c r="AF597" s="28" t="str">
        <f t="shared" si="9"/>
        <v>s</v>
      </c>
    </row>
    <row r="598" spans="1:32" ht="15.75" customHeight="1" x14ac:dyDescent="0.4">
      <c r="A598" s="104"/>
      <c r="B598" s="52" t="s">
        <v>409</v>
      </c>
      <c r="C598" s="781"/>
      <c r="D598" s="20"/>
      <c r="E598" s="21"/>
      <c r="F598" s="21"/>
      <c r="G598" s="110"/>
      <c r="H598" s="20"/>
      <c r="I598" s="22"/>
      <c r="J598" s="22"/>
      <c r="K598" s="109"/>
      <c r="L598" s="20" t="s">
        <v>3589</v>
      </c>
      <c r="M598" s="22">
        <v>2</v>
      </c>
      <c r="N598" s="22"/>
      <c r="O598" s="109" t="s">
        <v>277</v>
      </c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1"/>
      <c r="AF598" s="28" t="str">
        <f t="shared" si="9"/>
        <v>s</v>
      </c>
    </row>
    <row r="599" spans="1:32" ht="15.75" customHeight="1" x14ac:dyDescent="0.4">
      <c r="A599" s="104"/>
      <c r="B599" s="52"/>
      <c r="C599" s="784" t="s">
        <v>1</v>
      </c>
      <c r="D599" s="25"/>
      <c r="E599" s="26"/>
      <c r="F599" s="26"/>
      <c r="G599" s="108"/>
      <c r="H599" s="25"/>
      <c r="I599" s="27"/>
      <c r="J599" s="28"/>
      <c r="K599" s="107"/>
      <c r="L599" s="25"/>
      <c r="M599" s="28"/>
      <c r="N599" s="28"/>
      <c r="O599" s="107"/>
      <c r="P599" s="25"/>
      <c r="Q599" s="27"/>
      <c r="R599" s="28"/>
      <c r="S599" s="107"/>
      <c r="T599" s="25"/>
      <c r="U599" s="28"/>
      <c r="V599" s="28"/>
      <c r="W599" s="107"/>
      <c r="X599" s="25"/>
      <c r="Y599" s="28"/>
      <c r="Z599" s="28"/>
      <c r="AA599" s="107"/>
      <c r="AB599" s="25"/>
      <c r="AC599" s="27"/>
      <c r="AD599" s="28"/>
      <c r="AE599" s="292"/>
      <c r="AF599" s="28" t="str">
        <f t="shared" si="9"/>
        <v>c</v>
      </c>
    </row>
    <row r="600" spans="1:32" ht="15.75" customHeight="1" x14ac:dyDescent="0.4">
      <c r="A600" s="104"/>
      <c r="B600" s="52"/>
      <c r="C600" s="784"/>
      <c r="D600" s="40"/>
      <c r="E600" s="41"/>
      <c r="F600" s="42"/>
      <c r="G600" s="105"/>
      <c r="H600" s="40"/>
      <c r="I600" s="42"/>
      <c r="J600" s="42"/>
      <c r="K600" s="105"/>
      <c r="L600" s="40"/>
      <c r="M600" s="42"/>
      <c r="N600" s="42"/>
      <c r="O600" s="105"/>
      <c r="P600" s="40"/>
      <c r="Q600" s="41"/>
      <c r="R600" s="42"/>
      <c r="S600" s="105"/>
      <c r="T600" s="40"/>
      <c r="U600" s="42"/>
      <c r="V600" s="42"/>
      <c r="W600" s="105"/>
      <c r="X600" s="40"/>
      <c r="Y600" s="43"/>
      <c r="Z600" s="43"/>
      <c r="AA600" s="106"/>
      <c r="AB600" s="40"/>
      <c r="AC600" s="41"/>
      <c r="AD600" s="42"/>
      <c r="AE600" s="293"/>
      <c r="AF600" s="28" t="str">
        <f t="shared" si="9"/>
        <v>c</v>
      </c>
    </row>
    <row r="601" spans="1:32" ht="15.75" customHeight="1" x14ac:dyDescent="0.4">
      <c r="A601" s="102">
        <v>2</v>
      </c>
      <c r="B601" s="51" t="s">
        <v>836</v>
      </c>
      <c r="C601" s="780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1260</v>
      </c>
      <c r="Y601" s="18">
        <v>5</v>
      </c>
      <c r="Z601" s="18"/>
      <c r="AA601" s="111" t="s">
        <v>334</v>
      </c>
      <c r="AB601" s="15"/>
      <c r="AC601" s="17"/>
      <c r="AD601" s="18"/>
      <c r="AE601" s="290"/>
      <c r="AF601" s="28" t="str">
        <f t="shared" si="9"/>
        <v>s</v>
      </c>
    </row>
    <row r="602" spans="1:32" ht="15.75" customHeight="1" x14ac:dyDescent="0.4">
      <c r="A602" s="104"/>
      <c r="B602" s="52" t="s">
        <v>834</v>
      </c>
      <c r="C602" s="781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1"/>
      <c r="AF602" s="28" t="str">
        <f t="shared" si="9"/>
        <v>s</v>
      </c>
    </row>
    <row r="603" spans="1:32" ht="15.75" customHeight="1" x14ac:dyDescent="0.4">
      <c r="A603" s="104"/>
      <c r="B603" s="52"/>
      <c r="C603" s="784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 t="s">
        <v>1260</v>
      </c>
      <c r="U603" s="28">
        <v>5</v>
      </c>
      <c r="V603" s="28"/>
      <c r="W603" s="107" t="s">
        <v>334</v>
      </c>
      <c r="X603" s="25" t="s">
        <v>1260</v>
      </c>
      <c r="Y603" s="28">
        <v>5</v>
      </c>
      <c r="Z603" s="28"/>
      <c r="AA603" s="107" t="s">
        <v>334</v>
      </c>
      <c r="AB603" s="25"/>
      <c r="AC603" s="27"/>
      <c r="AD603" s="28"/>
      <c r="AE603" s="292"/>
      <c r="AF603" s="28" t="str">
        <f t="shared" si="9"/>
        <v>c</v>
      </c>
    </row>
    <row r="604" spans="1:32" ht="15.75" customHeight="1" x14ac:dyDescent="0.4">
      <c r="A604" s="104"/>
      <c r="B604" s="52"/>
      <c r="C604" s="784"/>
      <c r="D604" s="40"/>
      <c r="E604" s="41"/>
      <c r="F604" s="42"/>
      <c r="G604" s="105"/>
      <c r="H604" s="40"/>
      <c r="I604" s="42"/>
      <c r="J604" s="42"/>
      <c r="K604" s="105"/>
      <c r="L604" s="40"/>
      <c r="M604" s="42"/>
      <c r="N604" s="42"/>
      <c r="O604" s="105"/>
      <c r="P604" s="40"/>
      <c r="Q604" s="41"/>
      <c r="R604" s="42"/>
      <c r="S604" s="105"/>
      <c r="T604" s="40"/>
      <c r="U604" s="42"/>
      <c r="V604" s="42"/>
      <c r="W604" s="105"/>
      <c r="X604" s="40"/>
      <c r="Y604" s="43"/>
      <c r="Z604" s="43"/>
      <c r="AA604" s="106"/>
      <c r="AB604" s="40"/>
      <c r="AC604" s="41"/>
      <c r="AD604" s="42"/>
      <c r="AE604" s="293"/>
      <c r="AF604" s="28" t="str">
        <f t="shared" si="9"/>
        <v>c</v>
      </c>
    </row>
    <row r="605" spans="1:32" ht="15.75" customHeight="1" x14ac:dyDescent="0.4">
      <c r="A605" s="102">
        <v>3</v>
      </c>
      <c r="B605" s="51" t="s">
        <v>3716</v>
      </c>
      <c r="C605" s="780" t="s">
        <v>0</v>
      </c>
      <c r="D605" s="15" t="s">
        <v>3221</v>
      </c>
      <c r="E605" s="16">
        <v>4</v>
      </c>
      <c r="F605" s="16"/>
      <c r="G605" s="112" t="s">
        <v>264</v>
      </c>
      <c r="H605" s="15" t="s">
        <v>3221</v>
      </c>
      <c r="I605" s="17">
        <v>4</v>
      </c>
      <c r="J605" s="18"/>
      <c r="K605" s="111" t="s">
        <v>264</v>
      </c>
      <c r="L605" s="18" t="s">
        <v>3221</v>
      </c>
      <c r="M605" s="18">
        <v>4</v>
      </c>
      <c r="N605" s="18"/>
      <c r="O605" s="111" t="s">
        <v>264</v>
      </c>
      <c r="P605" s="15" t="s">
        <v>3221</v>
      </c>
      <c r="Q605" s="17">
        <v>4</v>
      </c>
      <c r="R605" s="18"/>
      <c r="S605" s="111" t="s">
        <v>264</v>
      </c>
      <c r="T605" s="15" t="s">
        <v>3221</v>
      </c>
      <c r="U605" s="18">
        <v>4</v>
      </c>
      <c r="V605" s="18"/>
      <c r="W605" s="111" t="s">
        <v>264</v>
      </c>
      <c r="X605" s="15"/>
      <c r="Y605" s="18"/>
      <c r="Z605" s="18"/>
      <c r="AA605" s="111"/>
      <c r="AB605" s="15"/>
      <c r="AC605" s="17"/>
      <c r="AD605" s="18"/>
      <c r="AE605" s="290"/>
      <c r="AF605" s="28" t="str">
        <f t="shared" si="9"/>
        <v>s</v>
      </c>
    </row>
    <row r="606" spans="1:32" ht="15.75" customHeight="1" x14ac:dyDescent="0.4">
      <c r="A606" s="104"/>
      <c r="B606" s="52" t="s">
        <v>409</v>
      </c>
      <c r="C606" s="781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20"/>
      <c r="Q606" s="24"/>
      <c r="R606" s="24"/>
      <c r="S606" s="109"/>
      <c r="T606" s="20"/>
      <c r="U606" s="24"/>
      <c r="V606" s="22"/>
      <c r="W606" s="109"/>
      <c r="X606" s="20"/>
      <c r="Y606" s="24"/>
      <c r="Z606" s="24"/>
      <c r="AA606" s="109"/>
      <c r="AB606" s="20"/>
      <c r="AC606" s="22"/>
      <c r="AD606" s="22"/>
      <c r="AE606" s="291"/>
      <c r="AF606" s="28" t="str">
        <f t="shared" si="9"/>
        <v>s</v>
      </c>
    </row>
    <row r="607" spans="1:32" ht="15.75" customHeight="1" x14ac:dyDescent="0.4">
      <c r="A607" s="104"/>
      <c r="B607" s="52"/>
      <c r="C607" s="784" t="s">
        <v>1</v>
      </c>
      <c r="D607" s="25"/>
      <c r="E607" s="26"/>
      <c r="F607" s="26"/>
      <c r="G607" s="108"/>
      <c r="H607" s="25"/>
      <c r="I607" s="27"/>
      <c r="J607" s="28"/>
      <c r="K607" s="107"/>
      <c r="L607" s="25"/>
      <c r="M607" s="28"/>
      <c r="N607" s="28"/>
      <c r="O607" s="107"/>
      <c r="P607" s="30"/>
      <c r="Q607" s="31"/>
      <c r="R607" s="28"/>
      <c r="S607" s="107"/>
      <c r="T607" s="25"/>
      <c r="U607" s="28"/>
      <c r="V607" s="28"/>
      <c r="W607" s="107"/>
      <c r="X607" s="25"/>
      <c r="Y607" s="28"/>
      <c r="Z607" s="28"/>
      <c r="AA607" s="107"/>
      <c r="AB607" s="25"/>
      <c r="AC607" s="27"/>
      <c r="AD607" s="28"/>
      <c r="AE607" s="292"/>
      <c r="AF607" s="28" t="str">
        <f t="shared" si="9"/>
        <v>c</v>
      </c>
    </row>
    <row r="608" spans="1:32" ht="15.75" customHeight="1" x14ac:dyDescent="0.4">
      <c r="A608" s="104"/>
      <c r="B608" s="52"/>
      <c r="C608" s="784"/>
      <c r="D608" s="25"/>
      <c r="E608" s="26"/>
      <c r="F608" s="26"/>
      <c r="G608" s="108"/>
      <c r="H608" s="25"/>
      <c r="I608" s="28"/>
      <c r="J608" s="28"/>
      <c r="K608" s="107"/>
      <c r="L608" s="25"/>
      <c r="M608" s="28"/>
      <c r="N608" s="28"/>
      <c r="O608" s="107"/>
      <c r="P608" s="30"/>
      <c r="Q608" s="31"/>
      <c r="R608" s="32"/>
      <c r="S608" s="107"/>
      <c r="T608" s="25"/>
      <c r="U608" s="27"/>
      <c r="V608" s="27"/>
      <c r="W608" s="107"/>
      <c r="X608" s="25"/>
      <c r="Y608" s="33"/>
      <c r="Z608" s="33"/>
      <c r="AA608" s="113"/>
      <c r="AB608" s="25"/>
      <c r="AC608" s="27"/>
      <c r="AD608" s="28"/>
      <c r="AE608" s="292"/>
      <c r="AF608" s="28" t="str">
        <f t="shared" si="9"/>
        <v>c</v>
      </c>
    </row>
    <row r="609" spans="1:32" ht="15.75" customHeight="1" x14ac:dyDescent="0.4">
      <c r="A609" s="102">
        <v>3</v>
      </c>
      <c r="B609" s="51" t="s">
        <v>3717</v>
      </c>
      <c r="C609" s="780" t="s">
        <v>0</v>
      </c>
      <c r="D609" s="15"/>
      <c r="E609" s="16"/>
      <c r="F609" s="16"/>
      <c r="G609" s="112"/>
      <c r="H609" s="15"/>
      <c r="I609" s="17"/>
      <c r="J609" s="18"/>
      <c r="K609" s="111"/>
      <c r="L609" s="15"/>
      <c r="M609" s="18"/>
      <c r="N609" s="18"/>
      <c r="O609" s="111"/>
      <c r="P609" s="34"/>
      <c r="Q609" s="35"/>
      <c r="R609" s="36"/>
      <c r="S609" s="111"/>
      <c r="T609" s="15"/>
      <c r="U609" s="18"/>
      <c r="V609" s="18"/>
      <c r="W609" s="111"/>
      <c r="X609" s="18"/>
      <c r="Y609" s="18"/>
      <c r="Z609" s="18"/>
      <c r="AA609" s="111"/>
      <c r="AB609" s="15"/>
      <c r="AC609" s="17"/>
      <c r="AD609" s="18"/>
      <c r="AE609" s="290"/>
      <c r="AF609" s="28" t="str">
        <f t="shared" si="9"/>
        <v>s</v>
      </c>
    </row>
    <row r="610" spans="1:32" ht="15.75" customHeight="1" x14ac:dyDescent="0.4">
      <c r="A610" s="104"/>
      <c r="B610" s="52" t="s">
        <v>409</v>
      </c>
      <c r="C610" s="781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37"/>
      <c r="Q610" s="38"/>
      <c r="R610" s="39"/>
      <c r="S610" s="109"/>
      <c r="T610" s="20"/>
      <c r="U610" s="22"/>
      <c r="V610" s="22"/>
      <c r="W610" s="109"/>
      <c r="X610" s="20"/>
      <c r="Y610" s="24"/>
      <c r="Z610" s="24"/>
      <c r="AA610" s="109"/>
      <c r="AB610" s="20"/>
      <c r="AC610" s="22"/>
      <c r="AD610" s="22"/>
      <c r="AE610" s="291"/>
      <c r="AF610" s="28" t="str">
        <f t="shared" si="9"/>
        <v>s</v>
      </c>
    </row>
    <row r="611" spans="1:32" ht="15.75" customHeight="1" x14ac:dyDescent="0.4">
      <c r="A611" s="104"/>
      <c r="B611" s="52"/>
      <c r="C611" s="784" t="s">
        <v>1</v>
      </c>
      <c r="D611" s="25" t="s">
        <v>3221</v>
      </c>
      <c r="E611" s="26">
        <v>4</v>
      </c>
      <c r="F611" s="26"/>
      <c r="G611" s="108" t="s">
        <v>264</v>
      </c>
      <c r="H611" s="25" t="s">
        <v>3221</v>
      </c>
      <c r="I611" s="27">
        <v>4</v>
      </c>
      <c r="J611" s="28"/>
      <c r="K611" s="107" t="s">
        <v>264</v>
      </c>
      <c r="L611" s="25" t="s">
        <v>3221</v>
      </c>
      <c r="M611" s="28">
        <v>4</v>
      </c>
      <c r="N611" s="28"/>
      <c r="O611" s="107" t="s">
        <v>264</v>
      </c>
      <c r="P611" s="25" t="s">
        <v>3221</v>
      </c>
      <c r="Q611" s="27">
        <v>4</v>
      </c>
      <c r="R611" s="28"/>
      <c r="S611" s="107" t="s">
        <v>264</v>
      </c>
      <c r="T611" s="25" t="s">
        <v>3221</v>
      </c>
      <c r="U611" s="28">
        <v>4</v>
      </c>
      <c r="V611" s="28"/>
      <c r="W611" s="107" t="s">
        <v>264</v>
      </c>
      <c r="X611" s="25"/>
      <c r="Y611" s="28"/>
      <c r="Z611" s="28"/>
      <c r="AA611" s="107"/>
      <c r="AB611" s="25"/>
      <c r="AC611" s="27"/>
      <c r="AD611" s="28"/>
      <c r="AE611" s="292"/>
      <c r="AF611" s="28" t="str">
        <f t="shared" si="9"/>
        <v>c</v>
      </c>
    </row>
    <row r="612" spans="1:32" ht="15.75" customHeight="1" x14ac:dyDescent="0.4">
      <c r="A612" s="104"/>
      <c r="B612" s="52"/>
      <c r="C612" s="784"/>
      <c r="D612" s="40"/>
      <c r="E612" s="41"/>
      <c r="F612" s="42"/>
      <c r="G612" s="105"/>
      <c r="H612" s="40"/>
      <c r="I612" s="42"/>
      <c r="J612" s="42"/>
      <c r="K612" s="105"/>
      <c r="L612" s="40"/>
      <c r="M612" s="42"/>
      <c r="N612" s="42"/>
      <c r="O612" s="105"/>
      <c r="P612" s="40"/>
      <c r="Q612" s="41"/>
      <c r="R612" s="42"/>
      <c r="S612" s="105"/>
      <c r="T612" s="40"/>
      <c r="U612" s="42"/>
      <c r="V612" s="42"/>
      <c r="W612" s="105"/>
      <c r="X612" s="40"/>
      <c r="Y612" s="43"/>
      <c r="Z612" s="43"/>
      <c r="AA612" s="106"/>
      <c r="AB612" s="40"/>
      <c r="AC612" s="41"/>
      <c r="AD612" s="42"/>
      <c r="AE612" s="293"/>
      <c r="AF612" s="28" t="str">
        <f t="shared" si="9"/>
        <v>c</v>
      </c>
    </row>
    <row r="613" spans="1:32" ht="15.75" customHeight="1" x14ac:dyDescent="0.4">
      <c r="A613" s="102">
        <v>4</v>
      </c>
      <c r="B613" s="51" t="s">
        <v>3253</v>
      </c>
      <c r="C613" s="780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 t="s">
        <v>3211</v>
      </c>
      <c r="Y613" s="18">
        <v>4</v>
      </c>
      <c r="Z613" s="18"/>
      <c r="AA613" s="111" t="s">
        <v>234</v>
      </c>
      <c r="AB613" s="15"/>
      <c r="AC613" s="17"/>
      <c r="AD613" s="18"/>
      <c r="AE613" s="290"/>
      <c r="AF613" s="28" t="str">
        <f t="shared" si="9"/>
        <v>s</v>
      </c>
    </row>
    <row r="614" spans="1:32" ht="15.75" customHeight="1" x14ac:dyDescent="0.4">
      <c r="A614" s="104"/>
      <c r="B614" s="52" t="s">
        <v>834</v>
      </c>
      <c r="C614" s="781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1"/>
      <c r="AF614" s="28" t="str">
        <f t="shared" si="9"/>
        <v>s</v>
      </c>
    </row>
    <row r="615" spans="1:32" ht="15.75" customHeight="1" x14ac:dyDescent="0.4">
      <c r="A615" s="104"/>
      <c r="B615" s="52"/>
      <c r="C615" s="784" t="s">
        <v>1</v>
      </c>
      <c r="D615" s="25"/>
      <c r="E615" s="26"/>
      <c r="F615" s="26"/>
      <c r="G615" s="108"/>
      <c r="H615" s="25"/>
      <c r="I615" s="27"/>
      <c r="J615" s="28"/>
      <c r="K615" s="107"/>
      <c r="L615" s="25"/>
      <c r="M615" s="28"/>
      <c r="N615" s="28"/>
      <c r="O615" s="107"/>
      <c r="P615" s="25"/>
      <c r="Q615" s="27"/>
      <c r="R615" s="28"/>
      <c r="S615" s="107"/>
      <c r="T615" s="25" t="s">
        <v>3528</v>
      </c>
      <c r="U615" s="28">
        <v>4</v>
      </c>
      <c r="V615" s="28"/>
      <c r="W615" s="107" t="s">
        <v>234</v>
      </c>
      <c r="X615" s="25" t="s">
        <v>3211</v>
      </c>
      <c r="Y615" s="28">
        <v>4</v>
      </c>
      <c r="Z615" s="28"/>
      <c r="AA615" s="107" t="s">
        <v>234</v>
      </c>
      <c r="AB615" s="25"/>
      <c r="AC615" s="27"/>
      <c r="AD615" s="28"/>
      <c r="AE615" s="292"/>
      <c r="AF615" s="28" t="str">
        <f t="shared" si="9"/>
        <v>c</v>
      </c>
    </row>
    <row r="616" spans="1:32" ht="15.75" customHeight="1" x14ac:dyDescent="0.4">
      <c r="A616" s="104"/>
      <c r="B616" s="52"/>
      <c r="C616" s="784"/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1249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3"/>
      <c r="AF616" s="28" t="str">
        <f t="shared" si="9"/>
        <v>c</v>
      </c>
    </row>
    <row r="617" spans="1:32" ht="15.75" customHeight="1" x14ac:dyDescent="0.4">
      <c r="A617" s="102">
        <v>4</v>
      </c>
      <c r="B617" s="51" t="s">
        <v>3255</v>
      </c>
      <c r="C617" s="780" t="s">
        <v>0</v>
      </c>
      <c r="D617" s="15"/>
      <c r="E617" s="16"/>
      <c r="F617" s="16"/>
      <c r="G617" s="112"/>
      <c r="H617" s="15"/>
      <c r="I617" s="17"/>
      <c r="J617" s="18"/>
      <c r="K617" s="111"/>
      <c r="L617" s="18"/>
      <c r="M617" s="18"/>
      <c r="N617" s="18"/>
      <c r="O617" s="111"/>
      <c r="P617" s="15"/>
      <c r="Q617" s="17"/>
      <c r="R617" s="18"/>
      <c r="S617" s="111"/>
      <c r="T617" s="15"/>
      <c r="U617" s="18"/>
      <c r="V617" s="18"/>
      <c r="W617" s="111"/>
      <c r="X617" s="15" t="s">
        <v>3214</v>
      </c>
      <c r="Y617" s="18">
        <v>4</v>
      </c>
      <c r="Z617" s="18"/>
      <c r="AA617" s="111" t="s">
        <v>3233</v>
      </c>
      <c r="AB617" s="15"/>
      <c r="AC617" s="17"/>
      <c r="AD617" s="18"/>
      <c r="AE617" s="290"/>
      <c r="AF617" s="28" t="str">
        <f t="shared" si="9"/>
        <v>s</v>
      </c>
    </row>
    <row r="618" spans="1:32" ht="15.75" customHeight="1" x14ac:dyDescent="0.4">
      <c r="A618" s="104"/>
      <c r="B618" s="52" t="s">
        <v>834</v>
      </c>
      <c r="C618" s="781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20"/>
      <c r="Q618" s="24"/>
      <c r="R618" s="24"/>
      <c r="S618" s="109"/>
      <c r="T618" s="20"/>
      <c r="U618" s="24"/>
      <c r="V618" s="22"/>
      <c r="W618" s="109"/>
      <c r="X618" s="20"/>
      <c r="Y618" s="24"/>
      <c r="Z618" s="24"/>
      <c r="AA618" s="109"/>
      <c r="AB618" s="20"/>
      <c r="AC618" s="22"/>
      <c r="AD618" s="22"/>
      <c r="AE618" s="291"/>
      <c r="AF618" s="28" t="str">
        <f t="shared" si="9"/>
        <v>s</v>
      </c>
    </row>
    <row r="619" spans="1:32" ht="15.75" customHeight="1" x14ac:dyDescent="0.4">
      <c r="A619" s="104"/>
      <c r="B619" s="52"/>
      <c r="C619" s="784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30"/>
      <c r="Q619" s="31"/>
      <c r="R619" s="28"/>
      <c r="S619" s="107"/>
      <c r="T619" s="25" t="s">
        <v>3214</v>
      </c>
      <c r="U619" s="28">
        <v>4</v>
      </c>
      <c r="V619" s="28"/>
      <c r="W619" s="107" t="s">
        <v>3233</v>
      </c>
      <c r="X619" s="25" t="s">
        <v>3214</v>
      </c>
      <c r="Y619" s="28">
        <v>4</v>
      </c>
      <c r="Z619" s="28"/>
      <c r="AA619" s="107" t="s">
        <v>3233</v>
      </c>
      <c r="AB619" s="25"/>
      <c r="AC619" s="27"/>
      <c r="AD619" s="28"/>
      <c r="AE619" s="292"/>
      <c r="AF619" s="28" t="str">
        <f t="shared" si="9"/>
        <v>c</v>
      </c>
    </row>
    <row r="620" spans="1:32" ht="15.75" customHeight="1" x14ac:dyDescent="0.4">
      <c r="A620" s="104"/>
      <c r="B620" s="52"/>
      <c r="C620" s="784"/>
      <c r="D620" s="25"/>
      <c r="E620" s="26"/>
      <c r="F620" s="26"/>
      <c r="G620" s="108"/>
      <c r="H620" s="25"/>
      <c r="I620" s="28"/>
      <c r="J620" s="28"/>
      <c r="K620" s="107"/>
      <c r="L620" s="25"/>
      <c r="M620" s="28"/>
      <c r="N620" s="28"/>
      <c r="O620" s="107"/>
      <c r="P620" s="30"/>
      <c r="Q620" s="31"/>
      <c r="R620" s="32"/>
      <c r="S620" s="107"/>
      <c r="T620" s="25"/>
      <c r="U620" s="27"/>
      <c r="V620" s="27"/>
      <c r="W620" s="107"/>
      <c r="X620" s="25"/>
      <c r="Y620" s="33"/>
      <c r="Z620" s="33"/>
      <c r="AA620" s="113"/>
      <c r="AB620" s="25"/>
      <c r="AC620" s="27"/>
      <c r="AD620" s="28"/>
      <c r="AE620" s="292"/>
      <c r="AF620" s="28" t="str">
        <f t="shared" si="9"/>
        <v>c</v>
      </c>
    </row>
    <row r="621" spans="1:32" ht="15.75" customHeight="1" x14ac:dyDescent="0.4">
      <c r="A621" s="102">
        <v>5</v>
      </c>
      <c r="B621" s="51" t="s">
        <v>835</v>
      </c>
      <c r="C621" s="780" t="s">
        <v>0</v>
      </c>
      <c r="D621" s="15"/>
      <c r="E621" s="16"/>
      <c r="F621" s="16"/>
      <c r="G621" s="112"/>
      <c r="H621" s="15"/>
      <c r="I621" s="17"/>
      <c r="J621" s="18"/>
      <c r="K621" s="111"/>
      <c r="L621" s="18"/>
      <c r="M621" s="18"/>
      <c r="N621" s="18"/>
      <c r="O621" s="111"/>
      <c r="P621" s="15"/>
      <c r="Q621" s="17"/>
      <c r="R621" s="18"/>
      <c r="S621" s="111"/>
      <c r="T621" s="15"/>
      <c r="U621" s="17"/>
      <c r="V621" s="18"/>
      <c r="W621" s="111"/>
      <c r="X621" s="15" t="s">
        <v>3214</v>
      </c>
      <c r="Y621" s="18">
        <v>4</v>
      </c>
      <c r="Z621" s="18"/>
      <c r="AA621" s="111" t="s">
        <v>541</v>
      </c>
      <c r="AB621" s="15"/>
      <c r="AC621" s="17"/>
      <c r="AD621" s="18"/>
      <c r="AE621" s="290"/>
      <c r="AF621" s="28" t="str">
        <f t="shared" si="9"/>
        <v>s</v>
      </c>
    </row>
    <row r="622" spans="1:32" ht="15.75" customHeight="1" x14ac:dyDescent="0.4">
      <c r="A622" s="104"/>
      <c r="B622" s="52" t="s">
        <v>828</v>
      </c>
      <c r="C622" s="781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/>
      <c r="Q622" s="24"/>
      <c r="R622" s="24"/>
      <c r="S622" s="109"/>
      <c r="T622" s="20"/>
      <c r="U622" s="22"/>
      <c r="V622" s="22"/>
      <c r="W622" s="109"/>
      <c r="X622" s="20"/>
      <c r="Y622" s="24"/>
      <c r="Z622" s="24"/>
      <c r="AA622" s="109"/>
      <c r="AB622" s="20"/>
      <c r="AC622" s="22"/>
      <c r="AD622" s="22"/>
      <c r="AE622" s="291"/>
      <c r="AF622" s="28" t="str">
        <f t="shared" si="9"/>
        <v>s</v>
      </c>
    </row>
    <row r="623" spans="1:32" ht="15.75" customHeight="1" x14ac:dyDescent="0.4">
      <c r="A623" s="104"/>
      <c r="B623" s="52"/>
      <c r="C623" s="784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 t="s">
        <v>3214</v>
      </c>
      <c r="U623" s="28">
        <v>4</v>
      </c>
      <c r="V623" s="28"/>
      <c r="W623" s="107" t="s">
        <v>541</v>
      </c>
      <c r="X623" s="25" t="s">
        <v>3214</v>
      </c>
      <c r="Y623" s="28">
        <v>4</v>
      </c>
      <c r="Z623" s="28"/>
      <c r="AA623" s="107" t="s">
        <v>541</v>
      </c>
      <c r="AB623" s="25"/>
      <c r="AC623" s="27"/>
      <c r="AD623" s="28"/>
      <c r="AE623" s="292"/>
      <c r="AF623" s="28" t="str">
        <f t="shared" si="9"/>
        <v>c</v>
      </c>
    </row>
    <row r="624" spans="1:32" ht="15.75" customHeight="1" x14ac:dyDescent="0.4">
      <c r="A624" s="104"/>
      <c r="B624" s="52"/>
      <c r="C624" s="784"/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8"/>
      <c r="V624" s="28"/>
      <c r="W624" s="107"/>
      <c r="X624" s="25"/>
      <c r="Y624" s="33"/>
      <c r="Z624" s="33"/>
      <c r="AA624" s="113"/>
      <c r="AB624" s="25"/>
      <c r="AC624" s="27"/>
      <c r="AD624" s="28"/>
      <c r="AE624" s="292"/>
      <c r="AF624" s="28" t="str">
        <f t="shared" si="9"/>
        <v>c</v>
      </c>
    </row>
    <row r="625" spans="1:32" ht="15.75" customHeight="1" x14ac:dyDescent="0.4">
      <c r="A625" s="102">
        <v>6</v>
      </c>
      <c r="B625" s="51" t="s">
        <v>1261</v>
      </c>
      <c r="C625" s="780" t="s">
        <v>0</v>
      </c>
      <c r="D625" s="15"/>
      <c r="E625" s="16"/>
      <c r="F625" s="16"/>
      <c r="G625" s="112"/>
      <c r="H625" s="15"/>
      <c r="I625" s="17"/>
      <c r="J625" s="18"/>
      <c r="K625" s="111"/>
      <c r="L625" s="15"/>
      <c r="M625" s="18"/>
      <c r="N625" s="18"/>
      <c r="O625" s="111"/>
      <c r="P625" s="34"/>
      <c r="Q625" s="35"/>
      <c r="R625" s="36"/>
      <c r="S625" s="111"/>
      <c r="T625" s="15"/>
      <c r="U625" s="18"/>
      <c r="V625" s="18"/>
      <c r="W625" s="111"/>
      <c r="X625" s="18"/>
      <c r="Y625" s="18"/>
      <c r="Z625" s="18"/>
      <c r="AA625" s="111"/>
      <c r="AB625" s="15"/>
      <c r="AC625" s="17"/>
      <c r="AD625" s="18"/>
      <c r="AE625" s="290"/>
      <c r="AF625" s="28" t="str">
        <f t="shared" si="9"/>
        <v>s</v>
      </c>
    </row>
    <row r="626" spans="1:32" ht="15.75" customHeight="1" x14ac:dyDescent="0.4">
      <c r="A626" s="104"/>
      <c r="B626" s="52" t="s">
        <v>409</v>
      </c>
      <c r="C626" s="781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37"/>
      <c r="Q626" s="38"/>
      <c r="R626" s="39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1"/>
      <c r="AF626" s="28" t="str">
        <f t="shared" si="9"/>
        <v>s</v>
      </c>
    </row>
    <row r="627" spans="1:32" ht="15.75" customHeight="1" x14ac:dyDescent="0.4">
      <c r="A627" s="104"/>
      <c r="B627" s="52"/>
      <c r="C627" s="784" t="s">
        <v>1</v>
      </c>
      <c r="D627" s="25" t="s">
        <v>3220</v>
      </c>
      <c r="E627" s="26">
        <v>4</v>
      </c>
      <c r="F627" s="26"/>
      <c r="G627" s="108" t="s">
        <v>270</v>
      </c>
      <c r="H627" s="25" t="s">
        <v>3220</v>
      </c>
      <c r="I627" s="27">
        <v>4</v>
      </c>
      <c r="J627" s="28"/>
      <c r="K627" s="107" t="s">
        <v>270</v>
      </c>
      <c r="L627" s="25" t="s">
        <v>3220</v>
      </c>
      <c r="M627" s="28">
        <v>4</v>
      </c>
      <c r="N627" s="28"/>
      <c r="O627" s="107" t="s">
        <v>270</v>
      </c>
      <c r="P627" s="25" t="s">
        <v>3220</v>
      </c>
      <c r="Q627" s="27">
        <v>4</v>
      </c>
      <c r="R627" s="28"/>
      <c r="S627" s="107" t="s">
        <v>270</v>
      </c>
      <c r="T627" s="25" t="s">
        <v>3220</v>
      </c>
      <c r="U627" s="28">
        <v>4</v>
      </c>
      <c r="V627" s="28"/>
      <c r="W627" s="107" t="s">
        <v>270</v>
      </c>
      <c r="X627" s="25"/>
      <c r="Y627" s="28"/>
      <c r="Z627" s="28"/>
      <c r="AA627" s="107"/>
      <c r="AB627" s="25"/>
      <c r="AC627" s="27"/>
      <c r="AD627" s="28"/>
      <c r="AE627" s="292"/>
      <c r="AF627" s="28" t="str">
        <f t="shared" si="9"/>
        <v>c</v>
      </c>
    </row>
    <row r="628" spans="1:32" ht="15.75" customHeight="1" x14ac:dyDescent="0.4">
      <c r="A628" s="103"/>
      <c r="B628" s="52"/>
      <c r="C628" s="785"/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25"/>
      <c r="Q628" s="27"/>
      <c r="R628" s="28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2"/>
      <c r="AF628" s="28" t="str">
        <f t="shared" si="9"/>
        <v>c</v>
      </c>
    </row>
    <row r="629" spans="1:32" ht="15.75" customHeight="1" x14ac:dyDescent="0.4">
      <c r="A629" s="102">
        <v>7</v>
      </c>
      <c r="B629" s="51" t="s">
        <v>3245</v>
      </c>
      <c r="C629" s="780" t="s">
        <v>0</v>
      </c>
      <c r="D629" s="15"/>
      <c r="E629" s="16"/>
      <c r="F629" s="16"/>
      <c r="G629" s="112"/>
      <c r="H629" s="15"/>
      <c r="I629" s="17"/>
      <c r="J629" s="18"/>
      <c r="K629" s="111"/>
      <c r="L629" s="18"/>
      <c r="M629" s="18"/>
      <c r="N629" s="18"/>
      <c r="O629" s="111"/>
      <c r="P629" s="18"/>
      <c r="Q629" s="18"/>
      <c r="R629" s="18"/>
      <c r="S629" s="111"/>
      <c r="T629" s="15"/>
      <c r="U629" s="18"/>
      <c r="V629" s="18"/>
      <c r="W629" s="111"/>
      <c r="X629" s="15" t="s">
        <v>3214</v>
      </c>
      <c r="Y629" s="18">
        <v>4</v>
      </c>
      <c r="Z629" s="18"/>
      <c r="AA629" s="111" t="s">
        <v>226</v>
      </c>
      <c r="AB629" s="15"/>
      <c r="AC629" s="18"/>
      <c r="AD629" s="18"/>
      <c r="AE629" s="290"/>
      <c r="AF629" s="28" t="str">
        <f t="shared" si="9"/>
        <v>s</v>
      </c>
    </row>
    <row r="630" spans="1:32" ht="15.75" customHeight="1" x14ac:dyDescent="0.4">
      <c r="A630" s="104"/>
      <c r="B630" s="52" t="s">
        <v>834</v>
      </c>
      <c r="C630" s="781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20"/>
      <c r="Q630" s="24"/>
      <c r="R630" s="22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1"/>
      <c r="AF630" s="28" t="str">
        <f t="shared" si="9"/>
        <v>s</v>
      </c>
    </row>
    <row r="631" spans="1:32" ht="15.75" customHeight="1" x14ac:dyDescent="0.4">
      <c r="A631" s="104"/>
      <c r="B631" s="52"/>
      <c r="C631" s="784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8"/>
      <c r="R631" s="28"/>
      <c r="S631" s="107"/>
      <c r="T631" s="25" t="s">
        <v>3214</v>
      </c>
      <c r="U631" s="28">
        <v>4</v>
      </c>
      <c r="V631" s="28"/>
      <c r="W631" s="107" t="s">
        <v>226</v>
      </c>
      <c r="X631" s="25" t="s">
        <v>3214</v>
      </c>
      <c r="Y631" s="28">
        <v>4</v>
      </c>
      <c r="Z631" s="28"/>
      <c r="AA631" s="107" t="s">
        <v>226</v>
      </c>
      <c r="AB631" s="25"/>
      <c r="AC631" s="27"/>
      <c r="AD631" s="28"/>
      <c r="AE631" s="292"/>
      <c r="AF631" s="28" t="str">
        <f t="shared" si="9"/>
        <v>c</v>
      </c>
    </row>
    <row r="632" spans="1:32" ht="15.75" customHeight="1" x14ac:dyDescent="0.4">
      <c r="A632" s="104"/>
      <c r="B632" s="52"/>
      <c r="C632" s="784"/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8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/>
      <c r="AC632" s="33"/>
      <c r="AD632" s="33"/>
      <c r="AE632" s="294"/>
      <c r="AF632" s="28" t="str">
        <f t="shared" si="9"/>
        <v>c</v>
      </c>
    </row>
    <row r="633" spans="1:32" ht="15.75" customHeight="1" x14ac:dyDescent="0.4">
      <c r="A633" s="102">
        <v>8</v>
      </c>
      <c r="B633" s="51" t="s">
        <v>3254</v>
      </c>
      <c r="C633" s="780" t="s">
        <v>0</v>
      </c>
      <c r="D633" s="15"/>
      <c r="E633" s="16"/>
      <c r="F633" s="16"/>
      <c r="G633" s="112"/>
      <c r="H633" s="15"/>
      <c r="I633" s="17"/>
      <c r="J633" s="18"/>
      <c r="K633" s="111"/>
      <c r="L633" s="15"/>
      <c r="M633" s="18"/>
      <c r="N633" s="18"/>
      <c r="O633" s="111"/>
      <c r="P633" s="15"/>
      <c r="Q633" s="18"/>
      <c r="R633" s="18"/>
      <c r="S633" s="111"/>
      <c r="T633" s="18"/>
      <c r="U633" s="18"/>
      <c r="V633" s="18"/>
      <c r="W633" s="111"/>
      <c r="X633" s="15" t="s">
        <v>3528</v>
      </c>
      <c r="Y633" s="18">
        <v>4</v>
      </c>
      <c r="Z633" s="18"/>
      <c r="AA633" s="111" t="s">
        <v>243</v>
      </c>
      <c r="AB633" s="15"/>
      <c r="AC633" s="18"/>
      <c r="AD633" s="18"/>
      <c r="AE633" s="290"/>
      <c r="AF633" s="28" t="str">
        <f t="shared" si="9"/>
        <v>s</v>
      </c>
    </row>
    <row r="634" spans="1:32" ht="15.75" customHeight="1" x14ac:dyDescent="0.4">
      <c r="A634" s="104"/>
      <c r="B634" s="52" t="s">
        <v>832</v>
      </c>
      <c r="C634" s="781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2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1"/>
      <c r="AF634" s="28" t="str">
        <f t="shared" si="9"/>
        <v>s</v>
      </c>
    </row>
    <row r="635" spans="1:32" ht="15.75" customHeight="1" x14ac:dyDescent="0.4">
      <c r="A635" s="104"/>
      <c r="B635" s="52"/>
      <c r="C635" s="784" t="s">
        <v>1</v>
      </c>
      <c r="D635" s="25" t="s">
        <v>3528</v>
      </c>
      <c r="E635" s="26">
        <v>4</v>
      </c>
      <c r="F635" s="26"/>
      <c r="G635" s="108" t="s">
        <v>243</v>
      </c>
      <c r="H635" s="25" t="s">
        <v>3528</v>
      </c>
      <c r="I635" s="27">
        <v>4</v>
      </c>
      <c r="J635" s="28"/>
      <c r="K635" s="107" t="s">
        <v>243</v>
      </c>
      <c r="L635" s="28" t="s">
        <v>3528</v>
      </c>
      <c r="M635" s="28">
        <v>4</v>
      </c>
      <c r="N635" s="28"/>
      <c r="O635" s="107" t="s">
        <v>243</v>
      </c>
      <c r="P635" s="25" t="s">
        <v>3528</v>
      </c>
      <c r="Q635" s="27">
        <v>4</v>
      </c>
      <c r="R635" s="28"/>
      <c r="S635" s="107" t="s">
        <v>243</v>
      </c>
      <c r="T635" s="25" t="s">
        <v>3528</v>
      </c>
      <c r="U635" s="28">
        <v>4</v>
      </c>
      <c r="V635" s="28"/>
      <c r="W635" s="107" t="s">
        <v>243</v>
      </c>
      <c r="X635" s="25" t="s">
        <v>3528</v>
      </c>
      <c r="Y635" s="28">
        <v>4</v>
      </c>
      <c r="Z635" s="28"/>
      <c r="AA635" s="107" t="s">
        <v>243</v>
      </c>
      <c r="AB635" s="25"/>
      <c r="AC635" s="27"/>
      <c r="AD635" s="28"/>
      <c r="AE635" s="292"/>
      <c r="AF635" s="28" t="str">
        <f t="shared" si="9"/>
        <v>c</v>
      </c>
    </row>
    <row r="636" spans="1:32" ht="15.75" customHeight="1" x14ac:dyDescent="0.4">
      <c r="A636" s="103"/>
      <c r="B636" s="52"/>
      <c r="C636" s="785"/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7"/>
      <c r="R636" s="27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4"/>
      <c r="AF636" s="28" t="str">
        <f t="shared" si="9"/>
        <v>c</v>
      </c>
    </row>
    <row r="637" spans="1:32" ht="15.75" customHeight="1" x14ac:dyDescent="0.4">
      <c r="A637" s="102">
        <v>8</v>
      </c>
      <c r="B637" s="51" t="s">
        <v>3256</v>
      </c>
      <c r="C637" s="780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34"/>
      <c r="Q637" s="35"/>
      <c r="R637" s="36"/>
      <c r="S637" s="111"/>
      <c r="T637" s="15"/>
      <c r="U637" s="18"/>
      <c r="V637" s="18"/>
      <c r="W637" s="111"/>
      <c r="X637" s="18" t="s">
        <v>3214</v>
      </c>
      <c r="Y637" s="18">
        <v>4</v>
      </c>
      <c r="Z637" s="18"/>
      <c r="AA637" s="111" t="s">
        <v>229</v>
      </c>
      <c r="AB637" s="15"/>
      <c r="AC637" s="17"/>
      <c r="AD637" s="18"/>
      <c r="AE637" s="290"/>
      <c r="AF637" s="28" t="str">
        <f t="shared" si="9"/>
        <v>s</v>
      </c>
    </row>
    <row r="638" spans="1:32" ht="15.75" customHeight="1" x14ac:dyDescent="0.4">
      <c r="A638" s="104"/>
      <c r="B638" s="52" t="s">
        <v>832</v>
      </c>
      <c r="C638" s="781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37"/>
      <c r="Q638" s="38"/>
      <c r="R638" s="39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1"/>
      <c r="AF638" s="28" t="str">
        <f t="shared" si="9"/>
        <v>s</v>
      </c>
    </row>
    <row r="639" spans="1:32" ht="15.75" customHeight="1" x14ac:dyDescent="0.4">
      <c r="A639" s="104"/>
      <c r="B639" s="52"/>
      <c r="C639" s="784" t="s">
        <v>1</v>
      </c>
      <c r="D639" s="25" t="s">
        <v>3214</v>
      </c>
      <c r="E639" s="26">
        <v>4</v>
      </c>
      <c r="F639" s="26"/>
      <c r="G639" s="108" t="s">
        <v>229</v>
      </c>
      <c r="H639" s="25" t="s">
        <v>3214</v>
      </c>
      <c r="I639" s="27">
        <v>4</v>
      </c>
      <c r="J639" s="28"/>
      <c r="K639" s="107" t="s">
        <v>229</v>
      </c>
      <c r="L639" s="25" t="s">
        <v>3214</v>
      </c>
      <c r="M639" s="28">
        <v>4</v>
      </c>
      <c r="N639" s="28"/>
      <c r="O639" s="107" t="s">
        <v>229</v>
      </c>
      <c r="P639" s="25" t="s">
        <v>3214</v>
      </c>
      <c r="Q639" s="27">
        <v>4</v>
      </c>
      <c r="R639" s="28"/>
      <c r="S639" s="107" t="s">
        <v>229</v>
      </c>
      <c r="T639" s="25" t="s">
        <v>3214</v>
      </c>
      <c r="U639" s="28">
        <v>4</v>
      </c>
      <c r="V639" s="28"/>
      <c r="W639" s="107" t="s">
        <v>229</v>
      </c>
      <c r="X639" s="25" t="s">
        <v>3214</v>
      </c>
      <c r="Y639" s="28">
        <v>4</v>
      </c>
      <c r="Z639" s="28"/>
      <c r="AA639" s="107" t="s">
        <v>229</v>
      </c>
      <c r="AB639" s="25"/>
      <c r="AC639" s="27"/>
      <c r="AD639" s="28"/>
      <c r="AE639" s="292"/>
      <c r="AF639" s="28" t="str">
        <f t="shared" si="9"/>
        <v>c</v>
      </c>
    </row>
    <row r="640" spans="1:32" ht="15.75" customHeight="1" x14ac:dyDescent="0.4">
      <c r="A640" s="104"/>
      <c r="B640" s="54"/>
      <c r="C640" s="784"/>
      <c r="D640" s="40"/>
      <c r="E640" s="41"/>
      <c r="F640" s="42"/>
      <c r="G640" s="105"/>
      <c r="H640" s="40"/>
      <c r="I640" s="42"/>
      <c r="J640" s="42"/>
      <c r="K640" s="105"/>
      <c r="L640" s="40"/>
      <c r="M640" s="42"/>
      <c r="N640" s="42"/>
      <c r="O640" s="105"/>
      <c r="P640" s="40"/>
      <c r="Q640" s="41"/>
      <c r="R640" s="42"/>
      <c r="S640" s="105"/>
      <c r="T640" s="40"/>
      <c r="U640" s="42"/>
      <c r="V640" s="42"/>
      <c r="W640" s="105"/>
      <c r="X640" s="40"/>
      <c r="Y640" s="43"/>
      <c r="Z640" s="43"/>
      <c r="AA640" s="106"/>
      <c r="AB640" s="40"/>
      <c r="AC640" s="41"/>
      <c r="AD640" s="42"/>
      <c r="AE640" s="293"/>
      <c r="AF640" s="28" t="str">
        <f t="shared" si="9"/>
        <v>c</v>
      </c>
    </row>
    <row r="641" spans="1:32" ht="15.75" customHeight="1" x14ac:dyDescent="0.4">
      <c r="A641" s="102">
        <v>9</v>
      </c>
      <c r="B641" s="51" t="s">
        <v>3202</v>
      </c>
      <c r="C641" s="780" t="s">
        <v>0</v>
      </c>
      <c r="D641" s="15"/>
      <c r="E641" s="16"/>
      <c r="F641" s="16"/>
      <c r="G641" s="112"/>
      <c r="H641" s="15"/>
      <c r="I641" s="17"/>
      <c r="J641" s="18"/>
      <c r="K641" s="111"/>
      <c r="L641" s="15"/>
      <c r="M641" s="18"/>
      <c r="N641" s="18"/>
      <c r="O641" s="111"/>
      <c r="P641" s="34"/>
      <c r="Q641" s="35"/>
      <c r="R641" s="36"/>
      <c r="S641" s="111"/>
      <c r="T641" s="15"/>
      <c r="U641" s="18"/>
      <c r="V641" s="18"/>
      <c r="W641" s="111"/>
      <c r="X641" s="18"/>
      <c r="Y641" s="18"/>
      <c r="Z641" s="18"/>
      <c r="AA641" s="111"/>
      <c r="AB641" s="15"/>
      <c r="AC641" s="17"/>
      <c r="AD641" s="18"/>
      <c r="AE641" s="290"/>
      <c r="AF641" s="28" t="str">
        <f t="shared" si="9"/>
        <v>s</v>
      </c>
    </row>
    <row r="642" spans="1:32" ht="15.75" customHeight="1" x14ac:dyDescent="0.4">
      <c r="A642" s="104"/>
      <c r="B642" s="52" t="s">
        <v>409</v>
      </c>
      <c r="C642" s="781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1"/>
      <c r="AF642" s="28" t="str">
        <f t="shared" si="9"/>
        <v>s</v>
      </c>
    </row>
    <row r="643" spans="1:32" ht="15.75" customHeight="1" x14ac:dyDescent="0.4">
      <c r="A643" s="104"/>
      <c r="B643" s="52"/>
      <c r="C643" s="784" t="s">
        <v>1</v>
      </c>
      <c r="D643" s="25" t="s">
        <v>3211</v>
      </c>
      <c r="E643" s="26">
        <v>4</v>
      </c>
      <c r="F643" s="26"/>
      <c r="G643" s="108" t="s">
        <v>277</v>
      </c>
      <c r="H643" s="25" t="s">
        <v>3211</v>
      </c>
      <c r="I643" s="27">
        <v>4</v>
      </c>
      <c r="J643" s="28"/>
      <c r="K643" s="107" t="s">
        <v>277</v>
      </c>
      <c r="L643" s="25" t="s">
        <v>3211</v>
      </c>
      <c r="M643" s="28">
        <v>4</v>
      </c>
      <c r="N643" s="28"/>
      <c r="O643" s="107" t="s">
        <v>277</v>
      </c>
      <c r="P643" s="25" t="s">
        <v>3211</v>
      </c>
      <c r="Q643" s="27">
        <v>4</v>
      </c>
      <c r="R643" s="28"/>
      <c r="S643" s="107" t="s">
        <v>277</v>
      </c>
      <c r="T643" s="25" t="s">
        <v>3211</v>
      </c>
      <c r="U643" s="28">
        <v>4</v>
      </c>
      <c r="V643" s="28"/>
      <c r="W643" s="107" t="s">
        <v>277</v>
      </c>
      <c r="X643" s="25"/>
      <c r="Y643" s="28"/>
      <c r="Z643" s="28"/>
      <c r="AA643" s="107"/>
      <c r="AB643" s="25"/>
      <c r="AC643" s="27"/>
      <c r="AD643" s="28"/>
      <c r="AE643" s="292"/>
      <c r="AF643" s="28" t="str">
        <f t="shared" si="9"/>
        <v>c</v>
      </c>
    </row>
    <row r="644" spans="1:32" ht="15.75" customHeight="1" x14ac:dyDescent="0.4">
      <c r="A644" s="104"/>
      <c r="B644" s="52"/>
      <c r="C644" s="784"/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3"/>
      <c r="AF644" s="28" t="str">
        <f t="shared" si="9"/>
        <v>c</v>
      </c>
    </row>
    <row r="645" spans="1:32" ht="15.75" customHeight="1" x14ac:dyDescent="0.4">
      <c r="A645" s="102">
        <v>10</v>
      </c>
      <c r="B645" s="51" t="s">
        <v>3592</v>
      </c>
      <c r="C645" s="780" t="s">
        <v>0</v>
      </c>
      <c r="D645" s="15"/>
      <c r="E645" s="16"/>
      <c r="F645" s="16"/>
      <c r="G645" s="112"/>
      <c r="H645" s="15"/>
      <c r="I645" s="17"/>
      <c r="J645" s="18"/>
      <c r="K645" s="111"/>
      <c r="L645" s="18"/>
      <c r="M645" s="18"/>
      <c r="N645" s="18"/>
      <c r="O645" s="111"/>
      <c r="P645" s="15"/>
      <c r="Q645" s="17"/>
      <c r="R645" s="18"/>
      <c r="S645" s="111"/>
      <c r="T645" s="15"/>
      <c r="U645" s="18"/>
      <c r="V645" s="18"/>
      <c r="W645" s="111"/>
      <c r="X645" s="15" t="s">
        <v>3523</v>
      </c>
      <c r="Y645" s="18">
        <v>4</v>
      </c>
      <c r="Z645" s="18"/>
      <c r="AA645" s="111" t="s">
        <v>266</v>
      </c>
      <c r="AB645" s="15"/>
      <c r="AC645" s="17"/>
      <c r="AD645" s="18"/>
      <c r="AE645" s="290"/>
      <c r="AF645" s="28" t="str">
        <f t="shared" ref="AF645:AF708" si="10">IF(C645=0,C644,C645)</f>
        <v>s</v>
      </c>
    </row>
    <row r="646" spans="1:32" ht="15.75" customHeight="1" x14ac:dyDescent="0.4">
      <c r="A646" s="104"/>
      <c r="B646" s="52" t="s">
        <v>832</v>
      </c>
      <c r="C646" s="781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20"/>
      <c r="Q646" s="24"/>
      <c r="R646" s="24"/>
      <c r="S646" s="109"/>
      <c r="T646" s="20"/>
      <c r="U646" s="24"/>
      <c r="V646" s="22"/>
      <c r="W646" s="109"/>
      <c r="X646" s="20"/>
      <c r="Y646" s="24"/>
      <c r="Z646" s="24"/>
      <c r="AA646" s="109"/>
      <c r="AB646" s="20"/>
      <c r="AC646" s="22"/>
      <c r="AD646" s="22"/>
      <c r="AE646" s="291"/>
      <c r="AF646" s="28" t="str">
        <f t="shared" si="10"/>
        <v>s</v>
      </c>
    </row>
    <row r="647" spans="1:32" ht="15.75" customHeight="1" x14ac:dyDescent="0.4">
      <c r="A647" s="104"/>
      <c r="B647" s="52"/>
      <c r="C647" s="784" t="s">
        <v>1</v>
      </c>
      <c r="D647" s="25" t="s">
        <v>3523</v>
      </c>
      <c r="E647" s="26">
        <v>4</v>
      </c>
      <c r="F647" s="26"/>
      <c r="G647" s="108" t="s">
        <v>266</v>
      </c>
      <c r="H647" s="25" t="s">
        <v>3523</v>
      </c>
      <c r="I647" s="27">
        <v>4</v>
      </c>
      <c r="J647" s="28"/>
      <c r="K647" s="107" t="s">
        <v>266</v>
      </c>
      <c r="L647" s="25" t="s">
        <v>3523</v>
      </c>
      <c r="M647" s="28">
        <v>4</v>
      </c>
      <c r="N647" s="28"/>
      <c r="O647" s="107" t="s">
        <v>266</v>
      </c>
      <c r="P647" s="30" t="s">
        <v>3523</v>
      </c>
      <c r="Q647" s="31">
        <v>4</v>
      </c>
      <c r="R647" s="28"/>
      <c r="S647" s="107" t="s">
        <v>266</v>
      </c>
      <c r="T647" s="25" t="s">
        <v>3523</v>
      </c>
      <c r="U647" s="28">
        <v>4</v>
      </c>
      <c r="V647" s="28"/>
      <c r="W647" s="107" t="s">
        <v>266</v>
      </c>
      <c r="X647" s="25" t="s">
        <v>3523</v>
      </c>
      <c r="Y647" s="28">
        <v>4</v>
      </c>
      <c r="Z647" s="28"/>
      <c r="AA647" s="107" t="s">
        <v>266</v>
      </c>
      <c r="AB647" s="25"/>
      <c r="AC647" s="27"/>
      <c r="AD647" s="28"/>
      <c r="AE647" s="292"/>
      <c r="AF647" s="28" t="str">
        <f t="shared" si="10"/>
        <v>c</v>
      </c>
    </row>
    <row r="648" spans="1:32" ht="15.75" customHeight="1" x14ac:dyDescent="0.4">
      <c r="A648" s="104"/>
      <c r="B648" s="54"/>
      <c r="C648" s="784"/>
      <c r="D648" s="25"/>
      <c r="E648" s="26"/>
      <c r="F648" s="26"/>
      <c r="G648" s="108"/>
      <c r="H648" s="25"/>
      <c r="I648" s="28"/>
      <c r="J648" s="28"/>
      <c r="K648" s="107"/>
      <c r="L648" s="25"/>
      <c r="M648" s="28"/>
      <c r="N648" s="28"/>
      <c r="O648" s="107"/>
      <c r="P648" s="30"/>
      <c r="Q648" s="31"/>
      <c r="R648" s="32"/>
      <c r="S648" s="107"/>
      <c r="T648" s="25"/>
      <c r="U648" s="27"/>
      <c r="V648" s="27"/>
      <c r="W648" s="107"/>
      <c r="X648" s="25"/>
      <c r="Y648" s="33"/>
      <c r="Z648" s="33"/>
      <c r="AA648" s="113"/>
      <c r="AB648" s="25"/>
      <c r="AC648" s="27"/>
      <c r="AD648" s="28"/>
      <c r="AE648" s="292"/>
      <c r="AF648" s="28" t="str">
        <f t="shared" si="10"/>
        <v>c</v>
      </c>
    </row>
    <row r="649" spans="1:32" ht="15.75" customHeight="1" x14ac:dyDescent="0.4">
      <c r="A649" s="102">
        <v>10</v>
      </c>
      <c r="B649" s="51" t="s">
        <v>3593</v>
      </c>
      <c r="C649" s="780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 t="s">
        <v>3222</v>
      </c>
      <c r="Y649" s="18">
        <v>4</v>
      </c>
      <c r="Z649" s="18"/>
      <c r="AA649" s="111" t="s">
        <v>254</v>
      </c>
      <c r="AB649" s="15"/>
      <c r="AC649" s="17"/>
      <c r="AD649" s="18"/>
      <c r="AE649" s="290"/>
      <c r="AF649" s="28" t="str">
        <f t="shared" si="10"/>
        <v>s</v>
      </c>
    </row>
    <row r="650" spans="1:32" ht="15.75" customHeight="1" x14ac:dyDescent="0.4">
      <c r="A650" s="104"/>
      <c r="B650" s="52" t="s">
        <v>832</v>
      </c>
      <c r="C650" s="781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1"/>
      <c r="AF650" s="28" t="str">
        <f t="shared" si="10"/>
        <v>s</v>
      </c>
    </row>
    <row r="651" spans="1:32" ht="15.75" customHeight="1" x14ac:dyDescent="0.4">
      <c r="A651" s="104"/>
      <c r="B651" s="52"/>
      <c r="C651" s="784" t="s">
        <v>1</v>
      </c>
      <c r="D651" s="25" t="s">
        <v>3222</v>
      </c>
      <c r="E651" s="26">
        <v>4</v>
      </c>
      <c r="F651" s="26"/>
      <c r="G651" s="108" t="s">
        <v>254</v>
      </c>
      <c r="H651" s="25" t="s">
        <v>3222</v>
      </c>
      <c r="I651" s="27">
        <v>4</v>
      </c>
      <c r="J651" s="28"/>
      <c r="K651" s="107" t="s">
        <v>254</v>
      </c>
      <c r="L651" s="25" t="s">
        <v>3222</v>
      </c>
      <c r="M651" s="28">
        <v>4</v>
      </c>
      <c r="N651" s="28"/>
      <c r="O651" s="107" t="s">
        <v>254</v>
      </c>
      <c r="P651" s="25" t="s">
        <v>3222</v>
      </c>
      <c r="Q651" s="27">
        <v>4</v>
      </c>
      <c r="R651" s="28"/>
      <c r="S651" s="107" t="s">
        <v>254</v>
      </c>
      <c r="T651" s="25" t="s">
        <v>3222</v>
      </c>
      <c r="U651" s="28">
        <v>4</v>
      </c>
      <c r="V651" s="28"/>
      <c r="W651" s="107" t="s">
        <v>254</v>
      </c>
      <c r="X651" s="25" t="s">
        <v>3222</v>
      </c>
      <c r="Y651" s="28">
        <v>4</v>
      </c>
      <c r="Z651" s="28"/>
      <c r="AA651" s="107" t="s">
        <v>254</v>
      </c>
      <c r="AB651" s="25"/>
      <c r="AC651" s="27"/>
      <c r="AD651" s="28"/>
      <c r="AE651" s="292"/>
      <c r="AF651" s="28" t="str">
        <f t="shared" si="10"/>
        <v>c</v>
      </c>
    </row>
    <row r="652" spans="1:32" ht="15.75" customHeight="1" x14ac:dyDescent="0.4">
      <c r="A652" s="104"/>
      <c r="B652" s="52"/>
      <c r="C652" s="784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3"/>
      <c r="AF652" s="28" t="str">
        <f t="shared" si="10"/>
        <v>c</v>
      </c>
    </row>
    <row r="653" spans="1:32" ht="15.75" customHeight="1" x14ac:dyDescent="0.4">
      <c r="A653" s="102">
        <v>11</v>
      </c>
      <c r="B653" s="51" t="s">
        <v>3586</v>
      </c>
      <c r="C653" s="780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3523</v>
      </c>
      <c r="Y653" s="18">
        <v>2</v>
      </c>
      <c r="Z653" s="18"/>
      <c r="AA653" s="111" t="s">
        <v>256</v>
      </c>
      <c r="AB653" s="15"/>
      <c r="AC653" s="17"/>
      <c r="AD653" s="18"/>
      <c r="AE653" s="290"/>
      <c r="AF653" s="28" t="str">
        <f t="shared" si="10"/>
        <v>s</v>
      </c>
    </row>
    <row r="654" spans="1:32" ht="15.75" customHeight="1" x14ac:dyDescent="0.4">
      <c r="A654" s="104"/>
      <c r="B654" s="52" t="s">
        <v>834</v>
      </c>
      <c r="C654" s="781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 t="s">
        <v>1249</v>
      </c>
      <c r="Y654" s="24"/>
      <c r="Z654" s="24"/>
      <c r="AA654" s="109"/>
      <c r="AB654" s="20"/>
      <c r="AC654" s="22"/>
      <c r="AD654" s="22"/>
      <c r="AE654" s="291"/>
      <c r="AF654" s="28" t="str">
        <f t="shared" si="10"/>
        <v>s</v>
      </c>
    </row>
    <row r="655" spans="1:32" ht="15.75" customHeight="1" x14ac:dyDescent="0.4">
      <c r="A655" s="104"/>
      <c r="B655" s="52"/>
      <c r="C655" s="784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3523</v>
      </c>
      <c r="U655" s="28">
        <v>4</v>
      </c>
      <c r="V655" s="28"/>
      <c r="W655" s="107" t="s">
        <v>256</v>
      </c>
      <c r="X655" s="25" t="s">
        <v>3528</v>
      </c>
      <c r="Y655" s="28">
        <v>4</v>
      </c>
      <c r="Z655" s="28"/>
      <c r="AA655" s="107" t="s">
        <v>256</v>
      </c>
      <c r="AB655" s="25"/>
      <c r="AC655" s="27"/>
      <c r="AD655" s="28"/>
      <c r="AE655" s="292"/>
      <c r="AF655" s="28" t="str">
        <f t="shared" si="10"/>
        <v>c</v>
      </c>
    </row>
    <row r="656" spans="1:32" ht="15.75" customHeight="1" x14ac:dyDescent="0.4">
      <c r="A656" s="104"/>
      <c r="B656" s="52"/>
      <c r="C656" s="784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3"/>
      <c r="AF656" s="28" t="str">
        <f t="shared" si="10"/>
        <v>c</v>
      </c>
    </row>
    <row r="657" spans="1:32" ht="15.75" customHeight="1" x14ac:dyDescent="0.4">
      <c r="A657" s="102">
        <v>12</v>
      </c>
      <c r="B657" s="51" t="s">
        <v>3246</v>
      </c>
      <c r="C657" s="780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 t="s">
        <v>3211</v>
      </c>
      <c r="Y657" s="18">
        <v>4</v>
      </c>
      <c r="Z657" s="18"/>
      <c r="AA657" s="111" t="s">
        <v>383</v>
      </c>
      <c r="AB657" s="15"/>
      <c r="AC657" s="17"/>
      <c r="AD657" s="18"/>
      <c r="AE657" s="290"/>
      <c r="AF657" s="28" t="str">
        <f t="shared" si="10"/>
        <v>s</v>
      </c>
    </row>
    <row r="658" spans="1:32" ht="15.75" customHeight="1" x14ac:dyDescent="0.4">
      <c r="A658" s="104"/>
      <c r="B658" s="52" t="s">
        <v>828</v>
      </c>
      <c r="C658" s="781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1"/>
      <c r="AF658" s="28" t="str">
        <f t="shared" si="10"/>
        <v>s</v>
      </c>
    </row>
    <row r="659" spans="1:32" ht="15.75" customHeight="1" x14ac:dyDescent="0.4">
      <c r="A659" s="104"/>
      <c r="B659" s="52"/>
      <c r="C659" s="784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 t="s">
        <v>3211</v>
      </c>
      <c r="U659" s="28">
        <v>4</v>
      </c>
      <c r="V659" s="28"/>
      <c r="W659" s="107" t="s">
        <v>383</v>
      </c>
      <c r="X659" s="25" t="s">
        <v>3211</v>
      </c>
      <c r="Y659" s="28">
        <v>4</v>
      </c>
      <c r="Z659" s="28"/>
      <c r="AA659" s="107" t="s">
        <v>383</v>
      </c>
      <c r="AB659" s="25"/>
      <c r="AC659" s="27"/>
      <c r="AD659" s="28"/>
      <c r="AE659" s="292"/>
      <c r="AF659" s="28" t="str">
        <f t="shared" si="10"/>
        <v>c</v>
      </c>
    </row>
    <row r="660" spans="1:32" ht="15.75" customHeight="1" x14ac:dyDescent="0.4">
      <c r="A660" s="104"/>
      <c r="B660" s="52"/>
      <c r="C660" s="784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2"/>
      <c r="AF660" s="28" t="str">
        <f t="shared" si="10"/>
        <v>c</v>
      </c>
    </row>
    <row r="661" spans="1:32" ht="15.75" customHeight="1" x14ac:dyDescent="0.4">
      <c r="A661" s="102">
        <v>13</v>
      </c>
      <c r="B661" s="51" t="s">
        <v>3581</v>
      </c>
      <c r="C661" s="780" t="s">
        <v>0</v>
      </c>
      <c r="D661" s="15"/>
      <c r="E661" s="16"/>
      <c r="F661" s="16"/>
      <c r="G661" s="112"/>
      <c r="H661" s="15"/>
      <c r="I661" s="17"/>
      <c r="J661" s="18"/>
      <c r="K661" s="111"/>
      <c r="L661" s="18"/>
      <c r="M661" s="18"/>
      <c r="N661" s="18"/>
      <c r="O661" s="111"/>
      <c r="P661" s="15"/>
      <c r="Q661" s="17"/>
      <c r="R661" s="18"/>
      <c r="S661" s="111"/>
      <c r="T661" s="15"/>
      <c r="U661" s="17"/>
      <c r="V661" s="18"/>
      <c r="W661" s="111"/>
      <c r="X661" s="15" t="s">
        <v>1259</v>
      </c>
      <c r="Y661" s="18">
        <v>5</v>
      </c>
      <c r="Z661" s="18"/>
      <c r="AA661" s="111" t="s">
        <v>705</v>
      </c>
      <c r="AB661" s="15"/>
      <c r="AC661" s="17"/>
      <c r="AD661" s="18"/>
      <c r="AE661" s="290"/>
      <c r="AF661" s="28" t="str">
        <f t="shared" si="10"/>
        <v>s</v>
      </c>
    </row>
    <row r="662" spans="1:32" ht="15.75" customHeight="1" x14ac:dyDescent="0.4">
      <c r="A662" s="104"/>
      <c r="B662" s="52" t="s">
        <v>828</v>
      </c>
      <c r="C662" s="781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20"/>
      <c r="Q662" s="24"/>
      <c r="R662" s="24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1"/>
      <c r="AF662" s="28" t="str">
        <f t="shared" si="10"/>
        <v>s</v>
      </c>
    </row>
    <row r="663" spans="1:32" ht="15.75" customHeight="1" x14ac:dyDescent="0.4">
      <c r="A663" s="104"/>
      <c r="B663" s="52"/>
      <c r="C663" s="784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30"/>
      <c r="Q663" s="31"/>
      <c r="R663" s="28"/>
      <c r="S663" s="107"/>
      <c r="T663" s="25" t="s">
        <v>1259</v>
      </c>
      <c r="U663" s="28">
        <v>5</v>
      </c>
      <c r="V663" s="28"/>
      <c r="W663" s="107" t="s">
        <v>705</v>
      </c>
      <c r="X663" s="25" t="s">
        <v>1259</v>
      </c>
      <c r="Y663" s="28">
        <v>5</v>
      </c>
      <c r="Z663" s="28"/>
      <c r="AA663" s="107" t="s">
        <v>705</v>
      </c>
      <c r="AB663" s="25"/>
      <c r="AC663" s="27"/>
      <c r="AD663" s="28"/>
      <c r="AE663" s="292"/>
      <c r="AF663" s="28" t="str">
        <f t="shared" si="10"/>
        <v>c</v>
      </c>
    </row>
    <row r="664" spans="1:32" ht="15.75" customHeight="1" x14ac:dyDescent="0.4">
      <c r="A664" s="104"/>
      <c r="B664" s="52"/>
      <c r="C664" s="784"/>
      <c r="D664" s="25"/>
      <c r="E664" s="26"/>
      <c r="F664" s="26"/>
      <c r="G664" s="108"/>
      <c r="H664" s="25"/>
      <c r="I664" s="28"/>
      <c r="J664" s="28"/>
      <c r="K664" s="107"/>
      <c r="L664" s="25"/>
      <c r="M664" s="28"/>
      <c r="N664" s="28"/>
      <c r="O664" s="107"/>
      <c r="P664" s="30"/>
      <c r="Q664" s="31"/>
      <c r="R664" s="32"/>
      <c r="S664" s="107"/>
      <c r="T664" s="25"/>
      <c r="U664" s="28"/>
      <c r="V664" s="28"/>
      <c r="W664" s="107"/>
      <c r="X664" s="25"/>
      <c r="Y664" s="33"/>
      <c r="Z664" s="33"/>
      <c r="AA664" s="113"/>
      <c r="AB664" s="25"/>
      <c r="AC664" s="27"/>
      <c r="AD664" s="28"/>
      <c r="AE664" s="292"/>
      <c r="AF664" s="28" t="str">
        <f t="shared" si="10"/>
        <v>c</v>
      </c>
    </row>
    <row r="665" spans="1:32" ht="15.75" customHeight="1" x14ac:dyDescent="0.4">
      <c r="A665" s="102">
        <v>14</v>
      </c>
      <c r="B665" s="51" t="s">
        <v>3587</v>
      </c>
      <c r="C665" s="780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 t="s">
        <v>3195</v>
      </c>
      <c r="Y665" s="18">
        <v>5</v>
      </c>
      <c r="Z665" s="18"/>
      <c r="AA665" s="111" t="s">
        <v>260</v>
      </c>
      <c r="AB665" s="15"/>
      <c r="AC665" s="17"/>
      <c r="AD665" s="18"/>
      <c r="AE665" s="290"/>
      <c r="AF665" s="28" t="str">
        <f t="shared" si="10"/>
        <v>s</v>
      </c>
    </row>
    <row r="666" spans="1:32" ht="15.75" customHeight="1" x14ac:dyDescent="0.4">
      <c r="A666" s="104"/>
      <c r="B666" s="52" t="s">
        <v>834</v>
      </c>
      <c r="C666" s="781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1"/>
      <c r="AF666" s="28" t="str">
        <f t="shared" si="10"/>
        <v>s</v>
      </c>
    </row>
    <row r="667" spans="1:32" ht="15.75" customHeight="1" x14ac:dyDescent="0.4">
      <c r="A667" s="104"/>
      <c r="B667" s="52"/>
      <c r="C667" s="784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 t="s">
        <v>3195</v>
      </c>
      <c r="U667" s="28">
        <v>5</v>
      </c>
      <c r="V667" s="28"/>
      <c r="W667" s="107" t="s">
        <v>260</v>
      </c>
      <c r="X667" s="25" t="s">
        <v>3195</v>
      </c>
      <c r="Y667" s="28">
        <v>5</v>
      </c>
      <c r="Z667" s="28"/>
      <c r="AA667" s="107" t="s">
        <v>260</v>
      </c>
      <c r="AB667" s="25"/>
      <c r="AC667" s="27"/>
      <c r="AD667" s="28"/>
      <c r="AE667" s="292"/>
      <c r="AF667" s="28" t="str">
        <f t="shared" si="10"/>
        <v>c</v>
      </c>
    </row>
    <row r="668" spans="1:32" ht="15.75" customHeight="1" x14ac:dyDescent="0.4">
      <c r="A668" s="104"/>
      <c r="B668" s="52"/>
      <c r="C668" s="785"/>
      <c r="D668" s="25"/>
      <c r="E668" s="26"/>
      <c r="F668" s="26"/>
      <c r="G668" s="108"/>
      <c r="H668" s="25"/>
      <c r="I668" s="28"/>
      <c r="J668" s="28"/>
      <c r="K668" s="107"/>
      <c r="L668" s="25"/>
      <c r="M668" s="28"/>
      <c r="N668" s="28"/>
      <c r="O668" s="107"/>
      <c r="P668" s="25"/>
      <c r="Q668" s="27"/>
      <c r="R668" s="28"/>
      <c r="S668" s="107"/>
      <c r="T668" s="25"/>
      <c r="U668" s="28"/>
      <c r="V668" s="28"/>
      <c r="W668" s="107"/>
      <c r="X668" s="25"/>
      <c r="Y668" s="33"/>
      <c r="Z668" s="33"/>
      <c r="AA668" s="113"/>
      <c r="AB668" s="25"/>
      <c r="AC668" s="27"/>
      <c r="AD668" s="28"/>
      <c r="AE668" s="292"/>
      <c r="AF668" s="28" t="str">
        <f t="shared" si="10"/>
        <v>c</v>
      </c>
    </row>
    <row r="669" spans="1:32" ht="15.75" customHeight="1" x14ac:dyDescent="0.4">
      <c r="A669" s="102">
        <v>1</v>
      </c>
      <c r="B669" s="51" t="s">
        <v>2305</v>
      </c>
      <c r="C669" s="780" t="s">
        <v>0</v>
      </c>
      <c r="D669" s="15"/>
      <c r="E669" s="16"/>
      <c r="F669" s="16"/>
      <c r="G669" s="112"/>
      <c r="H669" s="15"/>
      <c r="I669" s="17"/>
      <c r="J669" s="18"/>
      <c r="K669" s="111"/>
      <c r="L669" s="15"/>
      <c r="M669" s="17"/>
      <c r="N669" s="18"/>
      <c r="O669" s="111"/>
      <c r="P669" s="34"/>
      <c r="Q669" s="35"/>
      <c r="R669" s="18"/>
      <c r="S669" s="111"/>
      <c r="T669" s="15"/>
      <c r="U669" s="17"/>
      <c r="V669" s="18"/>
      <c r="W669" s="111"/>
      <c r="X669" s="18"/>
      <c r="Y669" s="18"/>
      <c r="Z669" s="18"/>
      <c r="AA669" s="111"/>
      <c r="AB669" s="15"/>
      <c r="AC669" s="17"/>
      <c r="AD669" s="18"/>
      <c r="AE669" s="479"/>
      <c r="AF669" s="28" t="str">
        <f t="shared" si="10"/>
        <v>s</v>
      </c>
    </row>
    <row r="670" spans="1:32" ht="15.75" customHeight="1" x14ac:dyDescent="0.4">
      <c r="A670" s="104"/>
      <c r="B670" s="52"/>
      <c r="C670" s="781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37"/>
      <c r="Q670" s="38"/>
      <c r="R670" s="24"/>
      <c r="S670" s="109"/>
      <c r="T670" s="20"/>
      <c r="U670" s="22"/>
      <c r="V670" s="22"/>
      <c r="W670" s="109"/>
      <c r="X670" s="20"/>
      <c r="Y670" s="24"/>
      <c r="Z670" s="24"/>
      <c r="AA670" s="109"/>
      <c r="AB670" s="20"/>
      <c r="AC670" s="22"/>
      <c r="AD670" s="22"/>
      <c r="AE670" s="480"/>
      <c r="AF670" s="28" t="str">
        <f t="shared" si="10"/>
        <v>s</v>
      </c>
    </row>
    <row r="671" spans="1:32" ht="15.75" customHeight="1" x14ac:dyDescent="0.4">
      <c r="A671" s="104"/>
      <c r="B671" s="52"/>
      <c r="C671" s="784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15"/>
      <c r="Q671" s="17"/>
      <c r="R671" s="18"/>
      <c r="S671" s="111"/>
      <c r="T671" s="25"/>
      <c r="U671" s="28"/>
      <c r="V671" s="18"/>
      <c r="W671" s="107"/>
      <c r="X671" s="25"/>
      <c r="Y671" s="28"/>
      <c r="Z671" s="28"/>
      <c r="AA671" s="107"/>
      <c r="AB671" s="25"/>
      <c r="AC671" s="27"/>
      <c r="AD671" s="28"/>
      <c r="AE671" s="481"/>
      <c r="AF671" s="28" t="str">
        <f t="shared" si="10"/>
        <v>c</v>
      </c>
    </row>
    <row r="672" spans="1:32" ht="15.75" customHeight="1" x14ac:dyDescent="0.4">
      <c r="A672" s="104"/>
      <c r="B672" s="52"/>
      <c r="C672" s="784"/>
      <c r="D672" s="40"/>
      <c r="E672" s="41"/>
      <c r="F672" s="42"/>
      <c r="G672" s="105"/>
      <c r="H672" s="40"/>
      <c r="I672" s="42"/>
      <c r="J672" s="42"/>
      <c r="K672" s="105"/>
      <c r="L672" s="40"/>
      <c r="M672" s="42"/>
      <c r="N672" s="42"/>
      <c r="O672" s="105"/>
      <c r="P672" s="40"/>
      <c r="Q672" s="41"/>
      <c r="R672" s="42"/>
      <c r="S672" s="105"/>
      <c r="T672" s="40"/>
      <c r="U672" s="42"/>
      <c r="V672" s="42"/>
      <c r="W672" s="105"/>
      <c r="X672" s="40"/>
      <c r="Y672" s="43"/>
      <c r="Z672" s="43"/>
      <c r="AA672" s="106"/>
      <c r="AB672" s="40"/>
      <c r="AC672" s="41"/>
      <c r="AD672" s="42"/>
      <c r="AE672" s="482"/>
      <c r="AF672" s="28" t="str">
        <f t="shared" si="10"/>
        <v>c</v>
      </c>
    </row>
    <row r="673" spans="1:32" ht="15.75" customHeight="1" x14ac:dyDescent="0.4">
      <c r="A673" s="102">
        <v>2</v>
      </c>
      <c r="B673" s="51" t="s">
        <v>1240</v>
      </c>
      <c r="C673" s="780" t="s">
        <v>0</v>
      </c>
      <c r="D673" s="15"/>
      <c r="E673" s="16"/>
      <c r="F673" s="16"/>
      <c r="G673" s="112"/>
      <c r="H673" s="15"/>
      <c r="I673" s="17"/>
      <c r="J673" s="18"/>
      <c r="K673" s="111"/>
      <c r="L673" s="15"/>
      <c r="M673" s="17"/>
      <c r="N673" s="18"/>
      <c r="O673" s="111"/>
      <c r="P673" s="15"/>
      <c r="Q673" s="17"/>
      <c r="R673" s="18"/>
      <c r="S673" s="111"/>
      <c r="T673" s="15"/>
      <c r="U673" s="18"/>
      <c r="V673" s="18"/>
      <c r="W673" s="111"/>
      <c r="X673" s="18"/>
      <c r="Y673" s="18"/>
      <c r="Z673" s="18"/>
      <c r="AA673" s="111"/>
      <c r="AB673" s="15"/>
      <c r="AC673" s="17"/>
      <c r="AD673" s="18"/>
      <c r="AE673" s="479"/>
      <c r="AF673" s="28" t="str">
        <f t="shared" si="10"/>
        <v>s</v>
      </c>
    </row>
    <row r="674" spans="1:32" ht="15.75" customHeight="1" x14ac:dyDescent="0.4">
      <c r="A674" s="104"/>
      <c r="B674" s="52"/>
      <c r="C674" s="781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37"/>
      <c r="Q674" s="38"/>
      <c r="R674" s="39"/>
      <c r="S674" s="109"/>
      <c r="T674" s="40"/>
      <c r="U674" s="42"/>
      <c r="V674" s="338"/>
      <c r="W674" s="105"/>
      <c r="X674" s="40"/>
      <c r="Y674" s="41"/>
      <c r="Z674" s="41"/>
      <c r="AA674" s="105"/>
      <c r="AB674" s="40"/>
      <c r="AC674" s="42"/>
      <c r="AD674" s="42"/>
      <c r="AE674" s="482"/>
      <c r="AF674" s="28" t="str">
        <f t="shared" si="10"/>
        <v>s</v>
      </c>
    </row>
    <row r="675" spans="1:32" ht="15.75" customHeight="1" x14ac:dyDescent="0.4">
      <c r="A675" s="104"/>
      <c r="B675" s="52"/>
      <c r="C675" s="784" t="s">
        <v>1</v>
      </c>
      <c r="D675" s="25"/>
      <c r="E675" s="26"/>
      <c r="F675" s="26"/>
      <c r="G675" s="108"/>
      <c r="H675" s="25"/>
      <c r="I675" s="27"/>
      <c r="J675" s="28"/>
      <c r="K675" s="107"/>
      <c r="L675" s="25"/>
      <c r="M675" s="28"/>
      <c r="N675" s="28"/>
      <c r="O675" s="107"/>
      <c r="P675" s="15"/>
      <c r="Q675" s="17"/>
      <c r="R675" s="18"/>
      <c r="S675" s="111"/>
      <c r="T675" s="25"/>
      <c r="U675" s="28"/>
      <c r="V675" s="28"/>
      <c r="W675" s="107"/>
      <c r="X675" s="25"/>
      <c r="Y675" s="28"/>
      <c r="Z675" s="28"/>
      <c r="AA675" s="107"/>
      <c r="AB675" s="25"/>
      <c r="AC675" s="27"/>
      <c r="AD675" s="28"/>
      <c r="AE675" s="481"/>
      <c r="AF675" s="28" t="str">
        <f t="shared" si="10"/>
        <v>c</v>
      </c>
    </row>
    <row r="676" spans="1:32" ht="15.75" customHeight="1" x14ac:dyDescent="0.4">
      <c r="A676" s="104"/>
      <c r="B676" s="52"/>
      <c r="C676" s="784"/>
      <c r="D676" s="40"/>
      <c r="E676" s="41"/>
      <c r="F676" s="42"/>
      <c r="G676" s="105"/>
      <c r="H676" s="40"/>
      <c r="I676" s="42"/>
      <c r="J676" s="42"/>
      <c r="K676" s="105"/>
      <c r="L676" s="40"/>
      <c r="M676" s="42"/>
      <c r="N676" s="42"/>
      <c r="O676" s="105"/>
      <c r="P676" s="40"/>
      <c r="Q676" s="41"/>
      <c r="R676" s="42"/>
      <c r="S676" s="105"/>
      <c r="T676" s="40"/>
      <c r="U676" s="42"/>
      <c r="V676" s="42"/>
      <c r="W676" s="105"/>
      <c r="X676" s="40"/>
      <c r="Y676" s="43"/>
      <c r="Z676" s="43"/>
      <c r="AA676" s="106"/>
      <c r="AB676" s="40"/>
      <c r="AC676" s="41"/>
      <c r="AD676" s="42"/>
      <c r="AE676" s="482"/>
      <c r="AF676" s="28" t="str">
        <f t="shared" si="10"/>
        <v>c</v>
      </c>
    </row>
    <row r="677" spans="1:32" ht="15.75" customHeight="1" x14ac:dyDescent="0.4">
      <c r="A677" s="102">
        <v>3</v>
      </c>
      <c r="B677" s="51" t="s">
        <v>1241</v>
      </c>
      <c r="C677" s="780" t="s">
        <v>0</v>
      </c>
      <c r="D677" s="15"/>
      <c r="E677" s="16"/>
      <c r="F677" s="16"/>
      <c r="G677" s="112"/>
      <c r="H677" s="15"/>
      <c r="I677" s="17"/>
      <c r="J677" s="18"/>
      <c r="K677" s="111"/>
      <c r="L677" s="18"/>
      <c r="M677" s="18"/>
      <c r="N677" s="18"/>
      <c r="O677" s="111"/>
      <c r="P677" s="15"/>
      <c r="Q677" s="17"/>
      <c r="R677" s="18"/>
      <c r="S677" s="111"/>
      <c r="T677" s="15"/>
      <c r="U677" s="18"/>
      <c r="V677" s="18"/>
      <c r="W677" s="111"/>
      <c r="X677" s="15"/>
      <c r="Y677" s="18"/>
      <c r="Z677" s="18"/>
      <c r="AA677" s="111"/>
      <c r="AB677" s="15"/>
      <c r="AC677" s="17"/>
      <c r="AD677" s="18"/>
      <c r="AE677" s="479"/>
      <c r="AF677" s="28" t="str">
        <f t="shared" si="10"/>
        <v>s</v>
      </c>
    </row>
    <row r="678" spans="1:32" ht="15.75" customHeight="1" x14ac:dyDescent="0.4">
      <c r="A678" s="104"/>
      <c r="B678" s="52"/>
      <c r="C678" s="781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20"/>
      <c r="Q678" s="24"/>
      <c r="R678" s="24"/>
      <c r="S678" s="109"/>
      <c r="T678" s="20"/>
      <c r="U678" s="24"/>
      <c r="V678" s="22"/>
      <c r="W678" s="109"/>
      <c r="X678" s="20"/>
      <c r="Y678" s="24"/>
      <c r="Z678" s="24"/>
      <c r="AA678" s="109"/>
      <c r="AB678" s="20"/>
      <c r="AC678" s="22"/>
      <c r="AD678" s="22"/>
      <c r="AE678" s="480"/>
      <c r="AF678" s="28" t="str">
        <f t="shared" si="10"/>
        <v>s</v>
      </c>
    </row>
    <row r="679" spans="1:32" ht="15.75" customHeight="1" x14ac:dyDescent="0.4">
      <c r="A679" s="104"/>
      <c r="B679" s="52"/>
      <c r="C679" s="784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30"/>
      <c r="Q679" s="31"/>
      <c r="R679" s="18"/>
      <c r="S679" s="107"/>
      <c r="T679" s="25"/>
      <c r="U679" s="28"/>
      <c r="V679" s="18"/>
      <c r="W679" s="107"/>
      <c r="X679" s="25"/>
      <c r="Y679" s="28"/>
      <c r="Z679" s="28"/>
      <c r="AA679" s="107"/>
      <c r="AB679" s="25"/>
      <c r="AC679" s="27"/>
      <c r="AD679" s="28"/>
      <c r="AE679" s="481"/>
      <c r="AF679" s="28" t="str">
        <f t="shared" si="10"/>
        <v>c</v>
      </c>
    </row>
    <row r="680" spans="1:32" ht="15.75" customHeight="1" x14ac:dyDescent="0.4">
      <c r="A680" s="104"/>
      <c r="B680" s="52"/>
      <c r="C680" s="784"/>
      <c r="D680" s="25"/>
      <c r="E680" s="26"/>
      <c r="F680" s="26"/>
      <c r="G680" s="108"/>
      <c r="H680" s="25"/>
      <c r="I680" s="28"/>
      <c r="J680" s="28"/>
      <c r="K680" s="107"/>
      <c r="L680" s="25"/>
      <c r="M680" s="28"/>
      <c r="N680" s="28"/>
      <c r="O680" s="107"/>
      <c r="P680" s="30"/>
      <c r="Q680" s="31"/>
      <c r="R680" s="32"/>
      <c r="S680" s="107"/>
      <c r="T680" s="25"/>
      <c r="U680" s="27"/>
      <c r="V680" s="27"/>
      <c r="W680" s="107"/>
      <c r="X680" s="25"/>
      <c r="Y680" s="33"/>
      <c r="Z680" s="33"/>
      <c r="AA680" s="113"/>
      <c r="AB680" s="25"/>
      <c r="AC680" s="27"/>
      <c r="AD680" s="28"/>
      <c r="AE680" s="481"/>
      <c r="AF680" s="28" t="str">
        <f t="shared" si="10"/>
        <v>c</v>
      </c>
    </row>
    <row r="681" spans="1:32" ht="15.75" customHeight="1" x14ac:dyDescent="0.4">
      <c r="A681" s="102">
        <v>4</v>
      </c>
      <c r="B681" s="51" t="s">
        <v>1242</v>
      </c>
      <c r="C681" s="780" t="s">
        <v>0</v>
      </c>
      <c r="D681" s="15"/>
      <c r="E681" s="16"/>
      <c r="F681" s="16"/>
      <c r="G681" s="112"/>
      <c r="H681" s="15"/>
      <c r="I681" s="17"/>
      <c r="J681" s="18"/>
      <c r="K681" s="111"/>
      <c r="L681" s="15"/>
      <c r="M681" s="18"/>
      <c r="N681" s="18"/>
      <c r="O681" s="111"/>
      <c r="P681" s="34"/>
      <c r="Q681" s="35"/>
      <c r="R681" s="18"/>
      <c r="S681" s="448"/>
      <c r="T681" s="15"/>
      <c r="U681" s="18"/>
      <c r="V681" s="18"/>
      <c r="W681" s="448"/>
      <c r="X681" s="18"/>
      <c r="Y681" s="18"/>
      <c r="Z681" s="18"/>
      <c r="AA681" s="111"/>
      <c r="AB681" s="15"/>
      <c r="AC681" s="17"/>
      <c r="AD681" s="18"/>
      <c r="AE681" s="479"/>
      <c r="AF681" s="28" t="str">
        <f t="shared" si="10"/>
        <v>s</v>
      </c>
    </row>
    <row r="682" spans="1:32" ht="15.75" customHeight="1" x14ac:dyDescent="0.4">
      <c r="A682" s="104"/>
      <c r="B682" s="52"/>
      <c r="C682" s="781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37"/>
      <c r="Q682" s="38"/>
      <c r="R682" s="24"/>
      <c r="S682" s="109"/>
      <c r="T682" s="20"/>
      <c r="U682" s="22"/>
      <c r="V682" s="22"/>
      <c r="W682" s="452"/>
      <c r="X682" s="20"/>
      <c r="Y682" s="24"/>
      <c r="Z682" s="24"/>
      <c r="AA682" s="109"/>
      <c r="AB682" s="20"/>
      <c r="AC682" s="22"/>
      <c r="AD682" s="22"/>
      <c r="AE682" s="480"/>
      <c r="AF682" s="28" t="str">
        <f t="shared" si="10"/>
        <v>s</v>
      </c>
    </row>
    <row r="683" spans="1:32" ht="15.75" customHeight="1" x14ac:dyDescent="0.4">
      <c r="A683" s="104"/>
      <c r="B683" s="52"/>
      <c r="C683" s="784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7"/>
      <c r="R683" s="18"/>
      <c r="S683" s="107"/>
      <c r="T683" s="25"/>
      <c r="U683" s="28"/>
      <c r="V683" s="18"/>
      <c r="W683" s="107"/>
      <c r="X683" s="25"/>
      <c r="Y683" s="28"/>
      <c r="Z683" s="28"/>
      <c r="AA683" s="107"/>
      <c r="AB683" s="25"/>
      <c r="AC683" s="27"/>
      <c r="AD683" s="28"/>
      <c r="AE683" s="481"/>
      <c r="AF683" s="28" t="str">
        <f t="shared" si="10"/>
        <v>c</v>
      </c>
    </row>
    <row r="684" spans="1:32" ht="15.75" customHeight="1" x14ac:dyDescent="0.4">
      <c r="A684" s="104"/>
      <c r="B684" s="52"/>
      <c r="C684" s="784"/>
      <c r="D684" s="40"/>
      <c r="E684" s="41"/>
      <c r="F684" s="42"/>
      <c r="G684" s="105"/>
      <c r="H684" s="40"/>
      <c r="I684" s="42"/>
      <c r="J684" s="42"/>
      <c r="K684" s="105"/>
      <c r="L684" s="40"/>
      <c r="M684" s="42"/>
      <c r="N684" s="42"/>
      <c r="O684" s="105"/>
      <c r="P684" s="40"/>
      <c r="Q684" s="41"/>
      <c r="R684" s="42"/>
      <c r="S684" s="105"/>
      <c r="T684" s="40"/>
      <c r="U684" s="42"/>
      <c r="V684" s="42"/>
      <c r="W684" s="105"/>
      <c r="X684" s="40"/>
      <c r="Y684" s="43"/>
      <c r="Z684" s="43"/>
      <c r="AA684" s="106"/>
      <c r="AB684" s="40"/>
      <c r="AC684" s="41"/>
      <c r="AD684" s="42"/>
      <c r="AE684" s="482"/>
      <c r="AF684" s="28" t="str">
        <f t="shared" si="10"/>
        <v>c</v>
      </c>
    </row>
    <row r="685" spans="1:32" ht="15.75" customHeight="1" x14ac:dyDescent="0.4">
      <c r="A685" s="102">
        <v>5</v>
      </c>
      <c r="B685" s="51" t="s">
        <v>2306</v>
      </c>
      <c r="C685" s="780" t="s">
        <v>0</v>
      </c>
      <c r="D685" s="15"/>
      <c r="E685" s="16"/>
      <c r="F685" s="16"/>
      <c r="G685" s="112"/>
      <c r="H685" s="15"/>
      <c r="I685" s="17"/>
      <c r="J685" s="18"/>
      <c r="K685" s="450"/>
      <c r="L685" s="15"/>
      <c r="M685" s="18"/>
      <c r="N685" s="18"/>
      <c r="O685" s="450"/>
      <c r="P685" s="34"/>
      <c r="Q685" s="35"/>
      <c r="R685" s="18"/>
      <c r="S685" s="451"/>
      <c r="T685" s="15"/>
      <c r="U685" s="18"/>
      <c r="V685" s="18"/>
      <c r="W685" s="111"/>
      <c r="X685" s="18"/>
      <c r="Y685" s="18"/>
      <c r="Z685" s="18"/>
      <c r="AA685" s="111"/>
      <c r="AB685" s="15"/>
      <c r="AC685" s="17"/>
      <c r="AD685" s="18"/>
      <c r="AE685" s="479"/>
      <c r="AF685" s="28" t="str">
        <f t="shared" si="10"/>
        <v>s</v>
      </c>
    </row>
    <row r="686" spans="1:32" ht="15.75" customHeight="1" x14ac:dyDescent="0.4">
      <c r="A686" s="104"/>
      <c r="B686" s="52"/>
      <c r="C686" s="781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449"/>
      <c r="P686" s="37"/>
      <c r="Q686" s="38"/>
      <c r="R686" s="39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480"/>
      <c r="AF686" s="28" t="str">
        <f t="shared" si="10"/>
        <v>s</v>
      </c>
    </row>
    <row r="687" spans="1:32" ht="15.75" customHeight="1" x14ac:dyDescent="0.4">
      <c r="A687" s="104"/>
      <c r="B687" s="52"/>
      <c r="C687" s="784" t="s">
        <v>1</v>
      </c>
      <c r="D687" s="25"/>
      <c r="E687" s="26"/>
      <c r="F687" s="26"/>
      <c r="G687" s="108"/>
      <c r="H687" s="25"/>
      <c r="I687" s="27"/>
      <c r="J687" s="28"/>
      <c r="K687" s="107"/>
      <c r="L687" s="25"/>
      <c r="M687" s="28"/>
      <c r="N687" s="28"/>
      <c r="O687" s="107"/>
      <c r="P687" s="25"/>
      <c r="Q687" s="27"/>
      <c r="R687" s="18"/>
      <c r="S687" s="107"/>
      <c r="T687" s="25"/>
      <c r="U687" s="28"/>
      <c r="V687" s="18"/>
      <c r="W687" s="107"/>
      <c r="X687" s="25"/>
      <c r="Y687" s="28"/>
      <c r="Z687" s="28"/>
      <c r="AA687" s="107"/>
      <c r="AB687" s="25"/>
      <c r="AC687" s="27"/>
      <c r="AD687" s="28"/>
      <c r="AE687" s="481"/>
      <c r="AF687" s="28" t="str">
        <f t="shared" si="10"/>
        <v>c</v>
      </c>
    </row>
    <row r="688" spans="1:32" ht="15.75" customHeight="1" x14ac:dyDescent="0.4">
      <c r="A688" s="104"/>
      <c r="B688" s="52"/>
      <c r="C688" s="784"/>
      <c r="D688" s="40"/>
      <c r="E688" s="41"/>
      <c r="F688" s="42"/>
      <c r="G688" s="105"/>
      <c r="H688" s="40"/>
      <c r="I688" s="42"/>
      <c r="J688" s="42"/>
      <c r="K688" s="105"/>
      <c r="L688" s="40"/>
      <c r="M688" s="42"/>
      <c r="N688" s="42"/>
      <c r="O688" s="105"/>
      <c r="P688" s="40"/>
      <c r="Q688" s="41"/>
      <c r="R688" s="42"/>
      <c r="S688" s="105"/>
      <c r="T688" s="40"/>
      <c r="U688" s="42"/>
      <c r="V688" s="42"/>
      <c r="W688" s="105"/>
      <c r="X688" s="40"/>
      <c r="Y688" s="43"/>
      <c r="Z688" s="43"/>
      <c r="AA688" s="106"/>
      <c r="AB688" s="40"/>
      <c r="AC688" s="41"/>
      <c r="AD688" s="42"/>
      <c r="AE688" s="482"/>
      <c r="AF688" s="28" t="str">
        <f t="shared" si="10"/>
        <v>c</v>
      </c>
    </row>
    <row r="689" spans="1:32" ht="15.75" customHeight="1" x14ac:dyDescent="0.4">
      <c r="A689" s="102">
        <v>6</v>
      </c>
      <c r="B689" s="51" t="s">
        <v>1246</v>
      </c>
      <c r="C689" s="780" t="s">
        <v>0</v>
      </c>
      <c r="D689" s="15"/>
      <c r="E689" s="16"/>
      <c r="F689" s="16"/>
      <c r="G689" s="112"/>
      <c r="H689" s="15"/>
      <c r="I689" s="17"/>
      <c r="J689" s="18"/>
      <c r="K689" s="111"/>
      <c r="L689" s="18"/>
      <c r="M689" s="18"/>
      <c r="N689" s="18"/>
      <c r="O689" s="450"/>
      <c r="P689" s="15"/>
      <c r="Q689" s="17"/>
      <c r="R689" s="18"/>
      <c r="S689" s="448"/>
      <c r="T689" s="15"/>
      <c r="U689" s="18"/>
      <c r="V689" s="18"/>
      <c r="W689" s="450"/>
      <c r="X689" s="15"/>
      <c r="Y689" s="18"/>
      <c r="Z689" s="18"/>
      <c r="AA689" s="111"/>
      <c r="AB689" s="15"/>
      <c r="AC689" s="17"/>
      <c r="AD689" s="18"/>
      <c r="AE689" s="479"/>
      <c r="AF689" s="28" t="str">
        <f t="shared" si="10"/>
        <v>s</v>
      </c>
    </row>
    <row r="690" spans="1:32" ht="15.75" customHeight="1" x14ac:dyDescent="0.4">
      <c r="A690" s="104"/>
      <c r="B690" s="52"/>
      <c r="C690" s="781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20"/>
      <c r="Q690" s="24"/>
      <c r="R690" s="24"/>
      <c r="S690" s="109"/>
      <c r="T690" s="20"/>
      <c r="U690" s="24"/>
      <c r="V690" s="22"/>
      <c r="W690" s="109"/>
      <c r="X690" s="20"/>
      <c r="Y690" s="24"/>
      <c r="Z690" s="24"/>
      <c r="AA690" s="109"/>
      <c r="AB690" s="20"/>
      <c r="AC690" s="22"/>
      <c r="AD690" s="22"/>
      <c r="AE690" s="480"/>
      <c r="AF690" s="28" t="str">
        <f t="shared" si="10"/>
        <v>s</v>
      </c>
    </row>
    <row r="691" spans="1:32" ht="15.75" customHeight="1" x14ac:dyDescent="0.4">
      <c r="A691" s="104"/>
      <c r="B691" s="52"/>
      <c r="C691" s="784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30"/>
      <c r="Q691" s="31"/>
      <c r="R691" s="18"/>
      <c r="S691" s="107"/>
      <c r="T691" s="25"/>
      <c r="U691" s="28"/>
      <c r="V691" s="18"/>
      <c r="W691" s="107"/>
      <c r="X691" s="25"/>
      <c r="Y691" s="28"/>
      <c r="Z691" s="28"/>
      <c r="AA691" s="107"/>
      <c r="AB691" s="25"/>
      <c r="AC691" s="27"/>
      <c r="AD691" s="28"/>
      <c r="AE691" s="481"/>
      <c r="AF691" s="28" t="str">
        <f t="shared" si="10"/>
        <v>c</v>
      </c>
    </row>
    <row r="692" spans="1:32" ht="15.75" customHeight="1" x14ac:dyDescent="0.4">
      <c r="A692" s="104"/>
      <c r="B692" s="52"/>
      <c r="C692" s="784"/>
      <c r="D692" s="25"/>
      <c r="E692" s="26"/>
      <c r="F692" s="26"/>
      <c r="G692" s="108"/>
      <c r="H692" s="25"/>
      <c r="I692" s="28"/>
      <c r="J692" s="28"/>
      <c r="K692" s="107"/>
      <c r="L692" s="25"/>
      <c r="M692" s="28"/>
      <c r="N692" s="28"/>
      <c r="O692" s="107"/>
      <c r="P692" s="30"/>
      <c r="Q692" s="31"/>
      <c r="R692" s="32"/>
      <c r="S692" s="107"/>
      <c r="T692" s="25"/>
      <c r="U692" s="27"/>
      <c r="V692" s="27"/>
      <c r="W692" s="107"/>
      <c r="X692" s="25"/>
      <c r="Y692" s="33"/>
      <c r="Z692" s="33"/>
      <c r="AA692" s="113"/>
      <c r="AB692" s="25"/>
      <c r="AC692" s="27"/>
      <c r="AD692" s="28"/>
      <c r="AE692" s="481"/>
      <c r="AF692" s="28" t="str">
        <f t="shared" si="10"/>
        <v>c</v>
      </c>
    </row>
    <row r="693" spans="1:32" ht="15.75" customHeight="1" x14ac:dyDescent="0.4">
      <c r="A693" s="102">
        <v>7</v>
      </c>
      <c r="B693" s="51" t="s">
        <v>1243</v>
      </c>
      <c r="C693" s="780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15"/>
      <c r="Q693" s="17"/>
      <c r="R693" s="18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479"/>
      <c r="AF693" s="28" t="str">
        <f t="shared" si="10"/>
        <v>s</v>
      </c>
    </row>
    <row r="694" spans="1:32" ht="15.75" customHeight="1" x14ac:dyDescent="0.4">
      <c r="A694" s="104"/>
      <c r="B694" s="52"/>
      <c r="C694" s="781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24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480"/>
      <c r="AF694" s="28" t="str">
        <f t="shared" si="10"/>
        <v>s</v>
      </c>
    </row>
    <row r="695" spans="1:32" ht="15.75" customHeight="1" x14ac:dyDescent="0.4">
      <c r="A695" s="104"/>
      <c r="B695" s="52"/>
      <c r="C695" s="784" t="s">
        <v>1</v>
      </c>
      <c r="D695" s="25"/>
      <c r="E695" s="26"/>
      <c r="F695" s="26"/>
      <c r="G695" s="108"/>
      <c r="H695" s="25"/>
      <c r="I695" s="27"/>
      <c r="J695" s="28"/>
      <c r="K695" s="107"/>
      <c r="L695" s="25"/>
      <c r="M695" s="28"/>
      <c r="N695" s="28"/>
      <c r="O695" s="107"/>
      <c r="P695" s="15"/>
      <c r="Q695" s="17"/>
      <c r="R695" s="18"/>
      <c r="S695" s="111"/>
      <c r="T695" s="25"/>
      <c r="U695" s="28"/>
      <c r="V695" s="18"/>
      <c r="W695" s="107"/>
      <c r="X695" s="25"/>
      <c r="Y695" s="28"/>
      <c r="Z695" s="28"/>
      <c r="AA695" s="107"/>
      <c r="AB695" s="25"/>
      <c r="AC695" s="27"/>
      <c r="AD695" s="28"/>
      <c r="AE695" s="481"/>
      <c r="AF695" s="28" t="str">
        <f t="shared" si="10"/>
        <v>c</v>
      </c>
    </row>
    <row r="696" spans="1:32" ht="15.75" customHeight="1" x14ac:dyDescent="0.4">
      <c r="A696" s="104"/>
      <c r="B696" s="52"/>
      <c r="C696" s="784"/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482"/>
      <c r="AF696" s="28" t="str">
        <f t="shared" si="10"/>
        <v>c</v>
      </c>
    </row>
    <row r="697" spans="1:32" ht="15.75" customHeight="1" x14ac:dyDescent="0.4">
      <c r="A697" s="102">
        <v>8</v>
      </c>
      <c r="B697" s="51" t="s">
        <v>2307</v>
      </c>
      <c r="C697" s="780" t="s">
        <v>0</v>
      </c>
      <c r="D697" s="15"/>
      <c r="E697" s="16"/>
      <c r="F697" s="16"/>
      <c r="G697" s="112"/>
      <c r="H697" s="15"/>
      <c r="I697" s="17"/>
      <c r="J697" s="18"/>
      <c r="K697" s="111"/>
      <c r="L697" s="15"/>
      <c r="M697" s="18"/>
      <c r="N697" s="18"/>
      <c r="O697" s="111"/>
      <c r="P697" s="34"/>
      <c r="Q697" s="35"/>
      <c r="R697" s="18"/>
      <c r="S697" s="111"/>
      <c r="T697" s="15"/>
      <c r="U697" s="18"/>
      <c r="V697" s="18"/>
      <c r="W697" s="111"/>
      <c r="X697" s="18"/>
      <c r="Y697" s="18"/>
      <c r="Z697" s="18"/>
      <c r="AA697" s="111"/>
      <c r="AB697" s="15"/>
      <c r="AC697" s="17"/>
      <c r="AD697" s="18"/>
      <c r="AE697" s="479"/>
      <c r="AF697" s="28" t="str">
        <f t="shared" si="10"/>
        <v>s</v>
      </c>
    </row>
    <row r="698" spans="1:32" ht="15.75" customHeight="1" x14ac:dyDescent="0.4">
      <c r="A698" s="104"/>
      <c r="B698" s="52"/>
      <c r="C698" s="781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37"/>
      <c r="Q698" s="38"/>
      <c r="R698" s="39"/>
      <c r="S698" s="109"/>
      <c r="T698" s="20"/>
      <c r="U698" s="22"/>
      <c r="V698" s="22"/>
      <c r="W698" s="109"/>
      <c r="X698" s="20"/>
      <c r="Y698" s="24"/>
      <c r="Z698" s="24"/>
      <c r="AA698" s="109"/>
      <c r="AB698" s="20"/>
      <c r="AC698" s="22"/>
      <c r="AD698" s="22"/>
      <c r="AE698" s="480"/>
      <c r="AF698" s="28" t="str">
        <f t="shared" si="10"/>
        <v>s</v>
      </c>
    </row>
    <row r="699" spans="1:32" ht="15.75" customHeight="1" x14ac:dyDescent="0.4">
      <c r="A699" s="104"/>
      <c r="B699" s="52"/>
      <c r="C699" s="784" t="s">
        <v>1</v>
      </c>
      <c r="D699" s="25"/>
      <c r="E699" s="26"/>
      <c r="F699" s="26"/>
      <c r="G699" s="108"/>
      <c r="H699" s="25"/>
      <c r="I699" s="27"/>
      <c r="J699" s="18"/>
      <c r="K699" s="107"/>
      <c r="L699" s="25"/>
      <c r="M699" s="28"/>
      <c r="N699" s="18"/>
      <c r="O699" s="107"/>
      <c r="P699" s="25"/>
      <c r="Q699" s="27"/>
      <c r="R699" s="18"/>
      <c r="S699" s="107"/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481"/>
      <c r="AF699" s="28" t="str">
        <f t="shared" si="10"/>
        <v>c</v>
      </c>
    </row>
    <row r="700" spans="1:32" ht="15.75" customHeight="1" x14ac:dyDescent="0.4">
      <c r="A700" s="104"/>
      <c r="B700" s="52"/>
      <c r="C700" s="784"/>
      <c r="D700" s="40"/>
      <c r="E700" s="41"/>
      <c r="F700" s="42"/>
      <c r="G700" s="105"/>
      <c r="H700" s="40"/>
      <c r="I700" s="42"/>
      <c r="J700" s="42"/>
      <c r="K700" s="105"/>
      <c r="L700" s="40"/>
      <c r="M700" s="42"/>
      <c r="N700" s="42"/>
      <c r="O700" s="105"/>
      <c r="P700" s="40"/>
      <c r="Q700" s="41"/>
      <c r="R700" s="42"/>
      <c r="S700" s="105"/>
      <c r="T700" s="40"/>
      <c r="U700" s="42"/>
      <c r="V700" s="42"/>
      <c r="W700" s="105"/>
      <c r="X700" s="40"/>
      <c r="Y700" s="43"/>
      <c r="Z700" s="43"/>
      <c r="AA700" s="106"/>
      <c r="AB700" s="40"/>
      <c r="AC700" s="41"/>
      <c r="AD700" s="42"/>
      <c r="AE700" s="482"/>
      <c r="AF700" s="28" t="str">
        <f t="shared" si="10"/>
        <v>c</v>
      </c>
    </row>
    <row r="701" spans="1:32" ht="15.75" customHeight="1" x14ac:dyDescent="0.4">
      <c r="A701" s="102">
        <v>9</v>
      </c>
      <c r="B701" s="51" t="s">
        <v>2308</v>
      </c>
      <c r="C701" s="780" t="s">
        <v>0</v>
      </c>
      <c r="D701" s="15"/>
      <c r="E701" s="16"/>
      <c r="F701" s="16"/>
      <c r="G701" s="112"/>
      <c r="H701" s="15"/>
      <c r="I701" s="17"/>
      <c r="J701" s="18"/>
      <c r="K701" s="111"/>
      <c r="L701" s="18"/>
      <c r="M701" s="18"/>
      <c r="N701" s="18"/>
      <c r="O701" s="111"/>
      <c r="P701" s="15"/>
      <c r="Q701" s="16"/>
      <c r="R701" s="16"/>
      <c r="S701" s="112"/>
      <c r="T701" s="15"/>
      <c r="U701" s="16"/>
      <c r="V701" s="16"/>
      <c r="W701" s="112"/>
      <c r="X701" s="15"/>
      <c r="Y701" s="18"/>
      <c r="Z701" s="18"/>
      <c r="AA701" s="111"/>
      <c r="AB701" s="15"/>
      <c r="AC701" s="17"/>
      <c r="AD701" s="18"/>
      <c r="AE701" s="479"/>
      <c r="AF701" s="28" t="str">
        <f t="shared" si="10"/>
        <v>s</v>
      </c>
    </row>
    <row r="702" spans="1:32" ht="15.75" customHeight="1" x14ac:dyDescent="0.4">
      <c r="A702" s="104"/>
      <c r="B702" s="52"/>
      <c r="C702" s="781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20"/>
      <c r="Q702" s="24"/>
      <c r="R702" s="24"/>
      <c r="S702" s="109"/>
      <c r="T702" s="20"/>
      <c r="U702" s="24"/>
      <c r="V702" s="22"/>
      <c r="W702" s="109"/>
      <c r="X702" s="20"/>
      <c r="Y702" s="24"/>
      <c r="Z702" s="24"/>
      <c r="AA702" s="109"/>
      <c r="AB702" s="20"/>
      <c r="AC702" s="22"/>
      <c r="AD702" s="22"/>
      <c r="AE702" s="480"/>
      <c r="AF702" s="28" t="str">
        <f t="shared" si="10"/>
        <v>s</v>
      </c>
    </row>
    <row r="703" spans="1:32" ht="15.75" customHeight="1" x14ac:dyDescent="0.4">
      <c r="A703" s="104"/>
      <c r="B703" s="52"/>
      <c r="C703" s="784" t="s">
        <v>1</v>
      </c>
      <c r="D703" s="25"/>
      <c r="E703" s="26"/>
      <c r="F703" s="26"/>
      <c r="G703" s="108"/>
      <c r="H703" s="15"/>
      <c r="I703" s="16"/>
      <c r="J703" s="16"/>
      <c r="K703" s="112"/>
      <c r="L703" s="15"/>
      <c r="M703" s="17"/>
      <c r="N703" s="18"/>
      <c r="O703" s="111"/>
      <c r="P703" s="15"/>
      <c r="Q703" s="16"/>
      <c r="R703" s="16"/>
      <c r="S703" s="112"/>
      <c r="T703" s="15"/>
      <c r="U703" s="16"/>
      <c r="V703" s="16"/>
      <c r="W703" s="112"/>
      <c r="X703" s="25"/>
      <c r="Y703" s="28"/>
      <c r="Z703" s="28"/>
      <c r="AA703" s="107"/>
      <c r="AB703" s="25"/>
      <c r="AC703" s="27"/>
      <c r="AD703" s="28"/>
      <c r="AE703" s="481"/>
      <c r="AF703" s="28" t="str">
        <f t="shared" si="10"/>
        <v>c</v>
      </c>
    </row>
    <row r="704" spans="1:32" ht="15.75" customHeight="1" x14ac:dyDescent="0.4">
      <c r="A704" s="103"/>
      <c r="B704" s="54"/>
      <c r="C704" s="785"/>
      <c r="D704" s="40"/>
      <c r="E704" s="309"/>
      <c r="F704" s="309"/>
      <c r="G704" s="335"/>
      <c r="H704" s="40"/>
      <c r="I704" s="42"/>
      <c r="J704" s="42"/>
      <c r="K704" s="105"/>
      <c r="L704" s="40"/>
      <c r="M704" s="42"/>
      <c r="N704" s="42"/>
      <c r="O704" s="105"/>
      <c r="P704" s="336"/>
      <c r="Q704" s="337"/>
      <c r="R704" s="338"/>
      <c r="S704" s="105"/>
      <c r="T704" s="40"/>
      <c r="U704" s="41"/>
      <c r="V704" s="41"/>
      <c r="W704" s="105"/>
      <c r="X704" s="40"/>
      <c r="Y704" s="43"/>
      <c r="Z704" s="43"/>
      <c r="AA704" s="106"/>
      <c r="AB704" s="40"/>
      <c r="AC704" s="41"/>
      <c r="AD704" s="42"/>
      <c r="AE704" s="482"/>
      <c r="AF704" s="28" t="str">
        <f t="shared" si="10"/>
        <v>c</v>
      </c>
    </row>
    <row r="705" spans="1:32" ht="15.75" customHeight="1" x14ac:dyDescent="0.4">
      <c r="A705" s="102"/>
      <c r="B705" s="51"/>
      <c r="C705" s="780"/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15"/>
      <c r="Q705" s="17"/>
      <c r="R705" s="18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479"/>
      <c r="AF705" s="28">
        <f t="shared" si="10"/>
        <v>0</v>
      </c>
    </row>
    <row r="706" spans="1:32" ht="15.75" customHeight="1" x14ac:dyDescent="0.4">
      <c r="A706" s="104"/>
      <c r="B706" s="52"/>
      <c r="C706" s="781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24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480"/>
      <c r="AF706" s="28">
        <f t="shared" si="10"/>
        <v>0</v>
      </c>
    </row>
    <row r="707" spans="1:32" ht="15.75" customHeight="1" x14ac:dyDescent="0.4">
      <c r="A707" s="104"/>
      <c r="B707" s="52"/>
      <c r="C707" s="784"/>
      <c r="D707" s="25"/>
      <c r="E707" s="26"/>
      <c r="F707" s="26"/>
      <c r="G707" s="108"/>
      <c r="H707" s="25"/>
      <c r="I707" s="27"/>
      <c r="J707" s="28"/>
      <c r="K707" s="107"/>
      <c r="L707" s="25"/>
      <c r="M707" s="28"/>
      <c r="N707" s="28"/>
      <c r="O707" s="107"/>
      <c r="P707" s="15"/>
      <c r="Q707" s="17"/>
      <c r="R707" s="18"/>
      <c r="S707" s="111"/>
      <c r="T707" s="25"/>
      <c r="U707" s="28"/>
      <c r="V707" s="18"/>
      <c r="W707" s="107"/>
      <c r="X707" s="25"/>
      <c r="Y707" s="28"/>
      <c r="Z707" s="28"/>
      <c r="AA707" s="107"/>
      <c r="AB707" s="25"/>
      <c r="AC707" s="27"/>
      <c r="AD707" s="28"/>
      <c r="AE707" s="481"/>
      <c r="AF707" s="28">
        <f t="shared" si="10"/>
        <v>0</v>
      </c>
    </row>
    <row r="708" spans="1:32" ht="15.75" customHeight="1" x14ac:dyDescent="0.4">
      <c r="A708" s="104"/>
      <c r="B708" s="52"/>
      <c r="C708" s="784"/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482"/>
      <c r="AF708" s="28">
        <f t="shared" si="10"/>
        <v>0</v>
      </c>
    </row>
    <row r="709" spans="1:32" ht="15.75" customHeight="1" x14ac:dyDescent="0.4">
      <c r="A709" s="102"/>
      <c r="B709" s="51"/>
      <c r="C709" s="780"/>
      <c r="D709" s="15"/>
      <c r="E709" s="16"/>
      <c r="F709" s="16"/>
      <c r="G709" s="112"/>
      <c r="H709" s="15"/>
      <c r="I709" s="17"/>
      <c r="J709" s="18"/>
      <c r="K709" s="111"/>
      <c r="L709" s="15"/>
      <c r="M709" s="18"/>
      <c r="N709" s="18"/>
      <c r="O709" s="111"/>
      <c r="P709" s="34"/>
      <c r="Q709" s="35"/>
      <c r="R709" s="18"/>
      <c r="S709" s="111"/>
      <c r="T709" s="15"/>
      <c r="U709" s="18"/>
      <c r="V709" s="18"/>
      <c r="W709" s="111"/>
      <c r="X709" s="18"/>
      <c r="Y709" s="18"/>
      <c r="Z709" s="18"/>
      <c r="AA709" s="111"/>
      <c r="AB709" s="15"/>
      <c r="AC709" s="17"/>
      <c r="AD709" s="18"/>
      <c r="AE709" s="479"/>
      <c r="AF709" s="28">
        <f>IF(C709=0,C708,C709)</f>
        <v>0</v>
      </c>
    </row>
    <row r="710" spans="1:32" ht="15.75" customHeight="1" x14ac:dyDescent="0.4">
      <c r="A710" s="104"/>
      <c r="B710" s="52"/>
      <c r="C710" s="781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37"/>
      <c r="Q710" s="38"/>
      <c r="R710" s="39"/>
      <c r="S710" s="109"/>
      <c r="T710" s="20"/>
      <c r="U710" s="22"/>
      <c r="V710" s="22"/>
      <c r="W710" s="109"/>
      <c r="X710" s="20"/>
      <c r="Y710" s="24"/>
      <c r="Z710" s="24"/>
      <c r="AA710" s="109"/>
      <c r="AB710" s="20"/>
      <c r="AC710" s="22"/>
      <c r="AD710" s="22"/>
      <c r="AE710" s="480"/>
      <c r="AF710" s="28">
        <f>IF(C710=0,C709,C710)</f>
        <v>0</v>
      </c>
    </row>
    <row r="711" spans="1:32" ht="15.75" customHeight="1" x14ac:dyDescent="0.4">
      <c r="A711" s="104"/>
      <c r="B711" s="52"/>
      <c r="C711" s="784"/>
      <c r="D711" s="25"/>
      <c r="E711" s="26"/>
      <c r="F711" s="26"/>
      <c r="G711" s="108"/>
      <c r="H711" s="25"/>
      <c r="I711" s="27"/>
      <c r="J711" s="18"/>
      <c r="K711" s="107"/>
      <c r="L711" s="25"/>
      <c r="M711" s="28"/>
      <c r="N711" s="18"/>
      <c r="O711" s="107"/>
      <c r="P711" s="25"/>
      <c r="Q711" s="27"/>
      <c r="R711" s="18"/>
      <c r="S711" s="107"/>
      <c r="T711" s="25"/>
      <c r="U711" s="28"/>
      <c r="V711" s="28"/>
      <c r="W711" s="107"/>
      <c r="X711" s="25"/>
      <c r="Y711" s="28"/>
      <c r="Z711" s="28"/>
      <c r="AA711" s="107"/>
      <c r="AB711" s="25"/>
      <c r="AC711" s="27"/>
      <c r="AD711" s="28"/>
      <c r="AE711" s="481"/>
      <c r="AF711" s="28">
        <f>IF(C711=0,C710,C711)</f>
        <v>0</v>
      </c>
    </row>
    <row r="712" spans="1:32" ht="15.75" customHeight="1" x14ac:dyDescent="0.4">
      <c r="A712" s="104"/>
      <c r="B712" s="52"/>
      <c r="C712" s="784"/>
      <c r="D712" s="40"/>
      <c r="E712" s="41"/>
      <c r="F712" s="42"/>
      <c r="G712" s="105"/>
      <c r="H712" s="40"/>
      <c r="I712" s="42"/>
      <c r="J712" s="42"/>
      <c r="K712" s="105"/>
      <c r="L712" s="40"/>
      <c r="M712" s="42"/>
      <c r="N712" s="42"/>
      <c r="O712" s="105"/>
      <c r="P712" s="40"/>
      <c r="Q712" s="41"/>
      <c r="R712" s="42"/>
      <c r="S712" s="105"/>
      <c r="T712" s="40"/>
      <c r="U712" s="42"/>
      <c r="V712" s="42"/>
      <c r="W712" s="105"/>
      <c r="X712" s="40"/>
      <c r="Y712" s="43"/>
      <c r="Z712" s="43"/>
      <c r="AA712" s="106"/>
      <c r="AB712" s="40"/>
      <c r="AC712" s="41"/>
      <c r="AD712" s="42"/>
      <c r="AE712" s="482"/>
    </row>
    <row r="713" spans="1:32" ht="15.75" customHeight="1" x14ac:dyDescent="0.4">
      <c r="A713" s="102"/>
      <c r="B713" s="51"/>
      <c r="C713" s="780"/>
      <c r="D713" s="15"/>
      <c r="E713" s="16"/>
      <c r="F713" s="16"/>
      <c r="G713" s="112"/>
      <c r="H713" s="15"/>
      <c r="I713" s="17"/>
      <c r="J713" s="18"/>
      <c r="K713" s="111"/>
      <c r="L713" s="18"/>
      <c r="M713" s="18"/>
      <c r="N713" s="18"/>
      <c r="O713" s="111"/>
      <c r="P713" s="15"/>
      <c r="Q713" s="16"/>
      <c r="R713" s="16"/>
      <c r="S713" s="112"/>
      <c r="T713" s="15"/>
      <c r="U713" s="16"/>
      <c r="V713" s="16"/>
      <c r="W713" s="112"/>
      <c r="X713" s="15"/>
      <c r="Y713" s="18"/>
      <c r="Z713" s="18"/>
      <c r="AA713" s="111"/>
      <c r="AB713" s="15"/>
      <c r="AC713" s="17"/>
      <c r="AD713" s="18"/>
      <c r="AE713" s="479"/>
    </row>
    <row r="714" spans="1:32" ht="15.75" customHeight="1" x14ac:dyDescent="0.4">
      <c r="A714" s="104"/>
      <c r="B714" s="52"/>
      <c r="C714" s="781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4"/>
      <c r="V714" s="22"/>
      <c r="W714" s="109"/>
      <c r="X714" s="20"/>
      <c r="Y714" s="24"/>
      <c r="Z714" s="24"/>
      <c r="AA714" s="109"/>
      <c r="AB714" s="20"/>
      <c r="AC714" s="22"/>
      <c r="AD714" s="22"/>
      <c r="AE714" s="480"/>
    </row>
    <row r="715" spans="1:32" ht="15.75" customHeight="1" x14ac:dyDescent="0.4">
      <c r="A715" s="104"/>
      <c r="B715" s="52"/>
      <c r="C715" s="784"/>
      <c r="D715" s="25"/>
      <c r="E715" s="26"/>
      <c r="F715" s="26"/>
      <c r="G715" s="108"/>
      <c r="H715" s="15"/>
      <c r="I715" s="16"/>
      <c r="J715" s="16"/>
      <c r="K715" s="112"/>
      <c r="L715" s="15"/>
      <c r="M715" s="17"/>
      <c r="N715" s="18"/>
      <c r="O715" s="111"/>
      <c r="P715" s="15"/>
      <c r="Q715" s="16"/>
      <c r="R715" s="16"/>
      <c r="S715" s="112"/>
      <c r="T715" s="15"/>
      <c r="U715" s="16"/>
      <c r="V715" s="16"/>
      <c r="W715" s="112"/>
      <c r="X715" s="25"/>
      <c r="Y715" s="28"/>
      <c r="Z715" s="28"/>
      <c r="AA715" s="107"/>
      <c r="AB715" s="25"/>
      <c r="AC715" s="27"/>
      <c r="AD715" s="28"/>
      <c r="AE715" s="481"/>
    </row>
    <row r="716" spans="1:32" ht="15.75" customHeight="1" x14ac:dyDescent="0.4">
      <c r="A716" s="103"/>
      <c r="B716" s="54"/>
      <c r="C716" s="785"/>
      <c r="D716" s="40"/>
      <c r="E716" s="309"/>
      <c r="F716" s="309"/>
      <c r="G716" s="335"/>
      <c r="H716" s="40"/>
      <c r="I716" s="42"/>
      <c r="J716" s="42"/>
      <c r="K716" s="105"/>
      <c r="L716" s="40"/>
      <c r="M716" s="42"/>
      <c r="N716" s="42"/>
      <c r="O716" s="105"/>
      <c r="P716" s="336"/>
      <c r="Q716" s="337"/>
      <c r="R716" s="338"/>
      <c r="S716" s="105"/>
      <c r="T716" s="40"/>
      <c r="U716" s="41"/>
      <c r="V716" s="41"/>
      <c r="W716" s="105"/>
      <c r="X716" s="40"/>
      <c r="Y716" s="43"/>
      <c r="Z716" s="43"/>
      <c r="AA716" s="106"/>
      <c r="AB716" s="40"/>
      <c r="AC716" s="41"/>
      <c r="AD716" s="42"/>
      <c r="AE716" s="482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533" customWidth="1"/>
    <col min="2" max="2" width="8.54296875" style="598" customWidth="1"/>
    <col min="3" max="3" width="2.453125" style="525" customWidth="1"/>
    <col min="4" max="4" width="8.54296875" style="525" customWidth="1"/>
    <col min="5" max="5" width="1.7265625" style="598" customWidth="1"/>
    <col min="6" max="6" width="4.453125" style="525" customWidth="1"/>
    <col min="7" max="7" width="3.54296875" style="525" customWidth="1"/>
    <col min="8" max="8" width="8.54296875" style="525" customWidth="1"/>
    <col min="9" max="9" width="3.26953125" style="525" customWidth="1"/>
    <col min="10" max="10" width="4.453125" style="525" customWidth="1"/>
    <col min="11" max="11" width="3.54296875" style="525" customWidth="1"/>
    <col min="12" max="12" width="9.26953125" style="525" customWidth="1"/>
    <col min="13" max="13" width="3.7265625" style="525" customWidth="1"/>
    <col min="14" max="14" width="4.453125" style="525" customWidth="1"/>
    <col min="15" max="15" width="3.81640625" style="525" customWidth="1"/>
    <col min="16" max="16" width="8.453125" style="525" customWidth="1"/>
    <col min="17" max="17" width="4" style="525" customWidth="1"/>
    <col min="18" max="18" width="4.453125" style="525" customWidth="1"/>
    <col min="19" max="19" width="4.81640625" style="525" customWidth="1"/>
    <col min="20" max="20" width="6.26953125" style="525" customWidth="1"/>
    <col min="21" max="21" width="4.7265625" style="525" customWidth="1"/>
    <col min="22" max="22" width="4.453125" style="525" customWidth="1"/>
    <col min="23" max="23" width="4.26953125" style="525" customWidth="1"/>
    <col min="24" max="24" width="6.453125" style="525" customWidth="1"/>
    <col min="25" max="25" width="3.26953125" style="525" customWidth="1"/>
    <col min="26" max="26" width="3.81640625" style="525" customWidth="1"/>
    <col min="27" max="27" width="4" style="525" customWidth="1"/>
    <col min="28" max="28" width="6.81640625" style="525" customWidth="1"/>
    <col min="29" max="29" width="1.81640625" style="525" customWidth="1"/>
    <col min="30" max="30" width="1.1796875" style="525" customWidth="1"/>
    <col min="31" max="31" width="4" style="525" customWidth="1"/>
    <col min="32" max="32" width="5.1796875" style="526" customWidth="1"/>
    <col min="33" max="16384" width="9.1796875" style="525"/>
  </cols>
  <sheetData>
    <row r="1" spans="1:34" ht="22.5" customHeight="1" x14ac:dyDescent="0.45">
      <c r="A1" s="766" t="s">
        <v>825</v>
      </c>
      <c r="B1" s="766"/>
      <c r="C1" s="766"/>
      <c r="D1" s="766"/>
      <c r="E1" s="522"/>
      <c r="F1" s="522"/>
      <c r="G1" s="522"/>
      <c r="H1" s="767" t="s">
        <v>572</v>
      </c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523"/>
      <c r="Z1" s="523"/>
      <c r="AA1" s="524" t="s">
        <v>2304</v>
      </c>
    </row>
    <row r="2" spans="1:34" ht="15.75" customHeight="1" x14ac:dyDescent="0.4">
      <c r="A2" s="766"/>
      <c r="B2" s="766"/>
      <c r="C2" s="766"/>
      <c r="D2" s="766"/>
      <c r="E2" s="527"/>
      <c r="F2" s="528"/>
      <c r="G2" s="529"/>
      <c r="H2" s="768" t="str">
        <f>[1]DL1!H2:X2</f>
        <v>Tuần 08 (từ ngày 26/09/2022 đến ngày 02/10/2022)</v>
      </c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530"/>
      <c r="Z2" s="530"/>
      <c r="AA2" s="530"/>
      <c r="AB2" s="530"/>
      <c r="AC2" s="531"/>
      <c r="AD2" s="531"/>
      <c r="AE2" s="532"/>
    </row>
    <row r="3" spans="1:34" ht="15.75" customHeight="1" x14ac:dyDescent="0.4">
      <c r="B3" s="527"/>
      <c r="C3" s="528"/>
      <c r="D3" s="528"/>
      <c r="E3" s="527"/>
      <c r="F3" s="528"/>
      <c r="G3" s="528"/>
      <c r="H3" s="769" t="s">
        <v>1245</v>
      </c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534"/>
      <c r="Z3" s="534"/>
      <c r="AA3" s="534"/>
      <c r="AB3" s="534"/>
      <c r="AC3" s="535"/>
      <c r="AD3" s="535"/>
      <c r="AE3" s="532"/>
      <c r="AF3" s="525">
        <f>COUNT(A5:A250)*4+4</f>
        <v>28</v>
      </c>
    </row>
    <row r="4" spans="1:34" s="541" customFormat="1" ht="15.75" customHeight="1" x14ac:dyDescent="0.35">
      <c r="A4" s="536" t="s">
        <v>17</v>
      </c>
      <c r="B4" s="537" t="s">
        <v>27</v>
      </c>
      <c r="C4" s="538"/>
      <c r="D4" s="770" t="s">
        <v>20</v>
      </c>
      <c r="E4" s="771"/>
      <c r="F4" s="771"/>
      <c r="G4" s="772"/>
      <c r="H4" s="770" t="s">
        <v>21</v>
      </c>
      <c r="I4" s="771"/>
      <c r="J4" s="771"/>
      <c r="K4" s="772"/>
      <c r="L4" s="770" t="s">
        <v>22</v>
      </c>
      <c r="M4" s="771"/>
      <c r="N4" s="771"/>
      <c r="O4" s="772"/>
      <c r="P4" s="770" t="s">
        <v>23</v>
      </c>
      <c r="Q4" s="771"/>
      <c r="R4" s="771"/>
      <c r="S4" s="772"/>
      <c r="T4" s="770" t="s">
        <v>24</v>
      </c>
      <c r="U4" s="771"/>
      <c r="V4" s="771"/>
      <c r="W4" s="772"/>
      <c r="X4" s="770" t="s">
        <v>25</v>
      </c>
      <c r="Y4" s="771"/>
      <c r="Z4" s="771"/>
      <c r="AA4" s="772"/>
      <c r="AB4" s="775" t="s">
        <v>26</v>
      </c>
      <c r="AC4" s="776"/>
      <c r="AD4" s="776"/>
      <c r="AE4" s="777"/>
      <c r="AF4" s="539"/>
      <c r="AG4" s="540"/>
    </row>
    <row r="5" spans="1:34" ht="12.65" customHeight="1" x14ac:dyDescent="0.4">
      <c r="A5" s="542">
        <v>1</v>
      </c>
      <c r="B5" s="543" t="s">
        <v>1240</v>
      </c>
      <c r="C5" s="773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8"/>
      <c r="N5" s="548"/>
      <c r="O5" s="549"/>
      <c r="P5" s="550"/>
      <c r="Q5" s="551"/>
      <c r="R5" s="548"/>
      <c r="S5" s="549"/>
      <c r="T5" s="544"/>
      <c r="U5" s="548"/>
      <c r="V5" s="548"/>
      <c r="W5" s="549"/>
      <c r="X5" s="548"/>
      <c r="Y5" s="548"/>
      <c r="Z5" s="548"/>
      <c r="AA5" s="549"/>
      <c r="AB5" s="544"/>
      <c r="AC5" s="547"/>
      <c r="AD5" s="548"/>
      <c r="AE5" s="599"/>
      <c r="AF5" s="600"/>
      <c r="AG5" s="601"/>
      <c r="AH5" s="601"/>
    </row>
    <row r="6" spans="1:34" ht="12.65" customHeight="1" x14ac:dyDescent="0.4">
      <c r="A6" s="555"/>
      <c r="B6" s="556"/>
      <c r="C6" s="774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602"/>
      <c r="AF6" s="603"/>
      <c r="AG6" s="604"/>
      <c r="AH6" s="604"/>
    </row>
    <row r="7" spans="1:34" ht="12.65" customHeight="1" x14ac:dyDescent="0.4">
      <c r="A7" s="555"/>
      <c r="B7" s="556"/>
      <c r="C7" s="778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66"/>
      <c r="Q7" s="569"/>
      <c r="R7" s="570"/>
      <c r="S7" s="571"/>
      <c r="T7" s="566"/>
      <c r="U7" s="570"/>
      <c r="V7" s="570"/>
      <c r="W7" s="571"/>
      <c r="X7" s="566"/>
      <c r="Y7" s="570"/>
      <c r="Z7" s="570"/>
      <c r="AA7" s="571"/>
      <c r="AB7" s="566"/>
      <c r="AC7" s="569"/>
      <c r="AD7" s="570"/>
      <c r="AE7" s="605"/>
      <c r="AF7" s="603"/>
      <c r="AG7" s="604"/>
      <c r="AH7" s="604"/>
    </row>
    <row r="8" spans="1:34" ht="9.75" customHeight="1" x14ac:dyDescent="0.4">
      <c r="A8" s="555"/>
      <c r="B8" s="556"/>
      <c r="C8" s="778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606"/>
      <c r="AF8" s="607"/>
      <c r="AG8" s="608"/>
      <c r="AH8" s="608"/>
    </row>
    <row r="9" spans="1:34" ht="13.5" customHeight="1" x14ac:dyDescent="0.4">
      <c r="A9" s="542">
        <v>2</v>
      </c>
      <c r="B9" s="543" t="s">
        <v>1241</v>
      </c>
      <c r="C9" s="773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50"/>
      <c r="Q9" s="551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99"/>
      <c r="AF9" s="600"/>
      <c r="AG9" s="601"/>
      <c r="AH9" s="601"/>
    </row>
    <row r="10" spans="1:34" ht="13.5" customHeight="1" x14ac:dyDescent="0.4">
      <c r="A10" s="555"/>
      <c r="B10" s="556"/>
      <c r="C10" s="774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64"/>
      <c r="S10" s="561"/>
      <c r="T10" s="557"/>
      <c r="U10" s="560"/>
      <c r="V10" s="560"/>
      <c r="W10" s="561"/>
      <c r="X10" s="557"/>
      <c r="Y10" s="564"/>
      <c r="Z10" s="564"/>
      <c r="AA10" s="561"/>
      <c r="AB10" s="557"/>
      <c r="AC10" s="560"/>
      <c r="AD10" s="560"/>
      <c r="AE10" s="602"/>
      <c r="AF10" s="603"/>
      <c r="AG10" s="604"/>
      <c r="AH10" s="604"/>
    </row>
    <row r="11" spans="1:34" ht="13.5" customHeight="1" x14ac:dyDescent="0.4">
      <c r="A11" s="555"/>
      <c r="B11" s="556"/>
      <c r="C11" s="778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66"/>
      <c r="Q11" s="569"/>
      <c r="R11" s="570"/>
      <c r="S11" s="571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605"/>
      <c r="AF11" s="603"/>
      <c r="AG11" s="604"/>
      <c r="AH11" s="604"/>
    </row>
    <row r="12" spans="1:34" ht="13.5" customHeight="1" x14ac:dyDescent="0.4">
      <c r="A12" s="555"/>
      <c r="B12" s="556"/>
      <c r="C12" s="778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606"/>
      <c r="AF12" s="607"/>
      <c r="AG12" s="608"/>
      <c r="AH12" s="608"/>
    </row>
    <row r="13" spans="1:34" ht="13.5" customHeight="1" x14ac:dyDescent="0.4">
      <c r="A13" s="542">
        <v>3</v>
      </c>
      <c r="B13" s="543" t="s">
        <v>1242</v>
      </c>
      <c r="C13" s="773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99"/>
      <c r="AF13" s="600"/>
      <c r="AG13" s="601"/>
      <c r="AH13" s="601"/>
    </row>
    <row r="14" spans="1:34" ht="13.5" customHeight="1" x14ac:dyDescent="0.4">
      <c r="A14" s="555"/>
      <c r="B14" s="556"/>
      <c r="C14" s="774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602"/>
      <c r="AF14" s="603"/>
      <c r="AG14" s="604"/>
      <c r="AH14" s="604"/>
    </row>
    <row r="15" spans="1:34" ht="13.5" customHeight="1" x14ac:dyDescent="0.4">
      <c r="A15" s="555"/>
      <c r="B15" s="556"/>
      <c r="C15" s="778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70"/>
      <c r="S15" s="571"/>
      <c r="T15" s="566"/>
      <c r="U15" s="570"/>
      <c r="V15" s="570"/>
      <c r="W15" s="571"/>
      <c r="X15" s="566"/>
      <c r="Y15" s="570"/>
      <c r="Z15" s="570"/>
      <c r="AA15" s="571"/>
      <c r="AB15" s="566"/>
      <c r="AC15" s="569"/>
      <c r="AD15" s="570"/>
      <c r="AE15" s="605"/>
      <c r="AF15" s="603"/>
      <c r="AG15" s="604"/>
      <c r="AH15" s="604"/>
    </row>
    <row r="16" spans="1:34" ht="13.5" customHeight="1" x14ac:dyDescent="0.4">
      <c r="A16" s="555"/>
      <c r="B16" s="556"/>
      <c r="C16" s="778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69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605"/>
      <c r="AF16" s="607"/>
      <c r="AG16" s="608"/>
      <c r="AH16" s="608"/>
    </row>
    <row r="17" spans="1:34" ht="13.5" customHeight="1" x14ac:dyDescent="0.4">
      <c r="A17" s="542">
        <v>4</v>
      </c>
      <c r="B17" s="543" t="s">
        <v>1246</v>
      </c>
      <c r="C17" s="773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99"/>
      <c r="AF17" s="600"/>
      <c r="AG17" s="601"/>
      <c r="AH17" s="601"/>
    </row>
    <row r="18" spans="1:34" ht="13.5" customHeight="1" x14ac:dyDescent="0.4">
      <c r="A18" s="555"/>
      <c r="B18" s="556"/>
      <c r="C18" s="774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61"/>
      <c r="X18" s="557"/>
      <c r="Y18" s="564"/>
      <c r="Z18" s="564"/>
      <c r="AA18" s="561"/>
      <c r="AB18" s="557"/>
      <c r="AC18" s="560"/>
      <c r="AD18" s="560"/>
      <c r="AE18" s="602"/>
      <c r="AF18" s="603"/>
      <c r="AG18" s="604"/>
      <c r="AH18" s="604"/>
    </row>
    <row r="19" spans="1:34" ht="13.5" customHeight="1" x14ac:dyDescent="0.4">
      <c r="A19" s="555"/>
      <c r="B19" s="556"/>
      <c r="C19" s="778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70"/>
      <c r="S19" s="571"/>
      <c r="T19" s="566"/>
      <c r="U19" s="570"/>
      <c r="V19" s="570"/>
      <c r="W19" s="571"/>
      <c r="X19" s="566"/>
      <c r="Y19" s="570"/>
      <c r="Z19" s="570"/>
      <c r="AA19" s="571"/>
      <c r="AB19" s="566"/>
      <c r="AC19" s="569"/>
      <c r="AD19" s="570"/>
      <c r="AE19" s="605"/>
      <c r="AF19" s="603"/>
      <c r="AG19" s="604"/>
      <c r="AH19" s="604"/>
    </row>
    <row r="20" spans="1:34" ht="13.5" customHeight="1" x14ac:dyDescent="0.4">
      <c r="A20" s="555"/>
      <c r="B20" s="556"/>
      <c r="C20" s="778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606"/>
      <c r="AF20" s="607"/>
      <c r="AG20" s="608"/>
      <c r="AH20" s="608"/>
    </row>
    <row r="21" spans="1:34" ht="13.5" customHeight="1" x14ac:dyDescent="0.4">
      <c r="A21" s="542">
        <v>5</v>
      </c>
      <c r="B21" s="543" t="s">
        <v>1243</v>
      </c>
      <c r="C21" s="773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87"/>
      <c r="P21" s="550"/>
      <c r="Q21" s="551"/>
      <c r="R21" s="548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99"/>
      <c r="AF21" s="600"/>
      <c r="AG21" s="601"/>
      <c r="AH21" s="601"/>
    </row>
    <row r="22" spans="1:34" ht="13.5" customHeight="1" x14ac:dyDescent="0.4">
      <c r="A22" s="555"/>
      <c r="B22" s="556"/>
      <c r="C22" s="774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602"/>
      <c r="AF22" s="603"/>
      <c r="AG22" s="604"/>
      <c r="AH22" s="604"/>
    </row>
    <row r="23" spans="1:34" ht="13.5" customHeight="1" x14ac:dyDescent="0.4">
      <c r="A23" s="555"/>
      <c r="B23" s="556"/>
      <c r="C23" s="778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70"/>
      <c r="S23" s="571"/>
      <c r="T23" s="566"/>
      <c r="U23" s="570"/>
      <c r="V23" s="570"/>
      <c r="W23" s="571"/>
      <c r="X23" s="566"/>
      <c r="Y23" s="570"/>
      <c r="Z23" s="570"/>
      <c r="AA23" s="571"/>
      <c r="AB23" s="566"/>
      <c r="AC23" s="569"/>
      <c r="AD23" s="570"/>
      <c r="AE23" s="605"/>
      <c r="AF23" s="603"/>
      <c r="AG23" s="604"/>
      <c r="AH23" s="604"/>
    </row>
    <row r="24" spans="1:34" ht="13.5" customHeight="1" x14ac:dyDescent="0.4">
      <c r="A24" s="555"/>
      <c r="B24" s="556"/>
      <c r="C24" s="778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606"/>
      <c r="AF24" s="607"/>
      <c r="AG24" s="608"/>
      <c r="AH24" s="608"/>
    </row>
    <row r="25" spans="1:34" ht="13.5" customHeight="1" x14ac:dyDescent="0.4">
      <c r="A25" s="542">
        <v>6</v>
      </c>
      <c r="B25" s="543" t="s">
        <v>1244</v>
      </c>
      <c r="C25" s="773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7"/>
      <c r="P25" s="544"/>
      <c r="Q25" s="547"/>
      <c r="R25" s="548"/>
      <c r="S25" s="587"/>
      <c r="T25" s="544"/>
      <c r="U25" s="548"/>
      <c r="V25" s="548"/>
      <c r="W25" s="587"/>
      <c r="X25" s="544"/>
      <c r="Y25" s="548"/>
      <c r="Z25" s="548"/>
      <c r="AA25" s="549"/>
      <c r="AB25" s="544"/>
      <c r="AC25" s="547"/>
      <c r="AD25" s="548"/>
      <c r="AE25" s="599"/>
      <c r="AF25" s="600"/>
      <c r="AG25" s="601"/>
      <c r="AH25" s="601"/>
    </row>
    <row r="26" spans="1:34" ht="13.5" customHeight="1" x14ac:dyDescent="0.4">
      <c r="A26" s="555"/>
      <c r="B26" s="556"/>
      <c r="C26" s="774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602"/>
      <c r="AF26" s="603"/>
      <c r="AG26" s="604"/>
      <c r="AH26" s="604"/>
    </row>
    <row r="27" spans="1:34" ht="13.5" customHeight="1" x14ac:dyDescent="0.4">
      <c r="A27" s="555"/>
      <c r="B27" s="556"/>
      <c r="C27" s="778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70"/>
      <c r="S27" s="571"/>
      <c r="T27" s="566"/>
      <c r="U27" s="570"/>
      <c r="V27" s="570"/>
      <c r="W27" s="571"/>
      <c r="X27" s="566"/>
      <c r="Y27" s="570"/>
      <c r="Z27" s="570"/>
      <c r="AA27" s="571"/>
      <c r="AB27" s="566"/>
      <c r="AC27" s="569"/>
      <c r="AD27" s="570"/>
      <c r="AE27" s="605"/>
      <c r="AF27" s="603"/>
      <c r="AG27" s="604"/>
      <c r="AH27" s="604"/>
    </row>
    <row r="28" spans="1:34" ht="13.5" customHeight="1" x14ac:dyDescent="0.4">
      <c r="A28" s="555"/>
      <c r="B28" s="556"/>
      <c r="C28" s="778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605"/>
      <c r="AF28" s="607"/>
      <c r="AG28" s="608"/>
      <c r="AH28" s="608"/>
    </row>
    <row r="29" spans="1:34" ht="15.75" customHeight="1" x14ac:dyDescent="0.4">
      <c r="A29" s="542"/>
      <c r="B29" s="543"/>
      <c r="C29" s="609"/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99"/>
      <c r="AF29" s="600"/>
      <c r="AG29" s="601"/>
      <c r="AH29" s="601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3739</v>
      </c>
      <c r="B1" s="358" t="s">
        <v>845</v>
      </c>
      <c r="C1" s="371">
        <v>30</v>
      </c>
    </row>
    <row r="2" spans="1:3" ht="36" x14ac:dyDescent="0.25">
      <c r="A2" t="s">
        <v>3740</v>
      </c>
      <c r="B2" s="358" t="s">
        <v>846</v>
      </c>
      <c r="C2" s="371">
        <v>15</v>
      </c>
    </row>
    <row r="3" spans="1:3" ht="72" x14ac:dyDescent="0.25">
      <c r="A3" t="s">
        <v>3734</v>
      </c>
      <c r="B3" s="358" t="s">
        <v>847</v>
      </c>
      <c r="C3" s="371">
        <v>30</v>
      </c>
    </row>
    <row r="4" spans="1:3" ht="108" x14ac:dyDescent="0.25">
      <c r="A4" t="s">
        <v>3741</v>
      </c>
      <c r="B4" s="358" t="s">
        <v>848</v>
      </c>
      <c r="C4" s="371">
        <v>45</v>
      </c>
    </row>
    <row r="5" spans="1:3" ht="18" x14ac:dyDescent="0.25">
      <c r="A5" t="s">
        <v>3728</v>
      </c>
      <c r="B5" s="358" t="s">
        <v>827</v>
      </c>
      <c r="C5" s="371">
        <v>45</v>
      </c>
    </row>
    <row r="6" spans="1:3" ht="72" x14ac:dyDescent="0.25">
      <c r="A6" t="s">
        <v>3742</v>
      </c>
      <c r="B6" s="358" t="s">
        <v>849</v>
      </c>
      <c r="C6" s="371">
        <v>90</v>
      </c>
    </row>
    <row r="7" spans="1:3" ht="54" x14ac:dyDescent="0.25">
      <c r="A7" t="s">
        <v>3738</v>
      </c>
      <c r="B7" s="358" t="s">
        <v>850</v>
      </c>
      <c r="C7" s="371">
        <v>30</v>
      </c>
    </row>
    <row r="8" spans="1:3" ht="36" x14ac:dyDescent="0.25">
      <c r="A8" t="s">
        <v>3743</v>
      </c>
      <c r="B8" s="358" t="s">
        <v>851</v>
      </c>
      <c r="C8" s="371">
        <v>30</v>
      </c>
    </row>
    <row r="9" spans="1:3" ht="54" x14ac:dyDescent="0.25">
      <c r="A9" t="s">
        <v>3744</v>
      </c>
      <c r="B9" s="358" t="s">
        <v>852</v>
      </c>
      <c r="C9" s="371">
        <v>15</v>
      </c>
    </row>
    <row r="10" spans="1:3" ht="72" x14ac:dyDescent="0.25">
      <c r="A10" t="s">
        <v>3745</v>
      </c>
      <c r="B10" s="358" t="s">
        <v>853</v>
      </c>
      <c r="C10" s="371">
        <v>15</v>
      </c>
    </row>
    <row r="11" spans="1:3" ht="72" x14ac:dyDescent="0.25">
      <c r="A11" t="s">
        <v>3746</v>
      </c>
      <c r="B11" s="358" t="s">
        <v>3411</v>
      </c>
      <c r="C11" s="371">
        <v>30</v>
      </c>
    </row>
    <row r="12" spans="1:3" ht="90" x14ac:dyDescent="0.25">
      <c r="A12" t="s">
        <v>3747</v>
      </c>
      <c r="B12" s="358" t="s">
        <v>3292</v>
      </c>
      <c r="C12" s="371">
        <v>60</v>
      </c>
    </row>
    <row r="13" spans="1:3" ht="90" x14ac:dyDescent="0.25">
      <c r="A13" t="s">
        <v>3748</v>
      </c>
      <c r="B13" s="358" t="s">
        <v>3412</v>
      </c>
      <c r="C13" s="371">
        <v>60</v>
      </c>
    </row>
    <row r="14" spans="1:3" ht="108" x14ac:dyDescent="0.25">
      <c r="A14" t="s">
        <v>3749</v>
      </c>
      <c r="B14" s="358" t="s">
        <v>3413</v>
      </c>
      <c r="C14" s="371">
        <v>60</v>
      </c>
    </row>
    <row r="15" spans="1:3" ht="198" x14ac:dyDescent="0.25">
      <c r="A15" t="s">
        <v>3750</v>
      </c>
      <c r="B15" s="358" t="s">
        <v>3414</v>
      </c>
      <c r="C15" s="371">
        <v>60</v>
      </c>
    </row>
    <row r="16" spans="1:3" ht="72" x14ac:dyDescent="0.25">
      <c r="A16" t="s">
        <v>3751</v>
      </c>
      <c r="B16" s="358" t="s">
        <v>857</v>
      </c>
      <c r="C16" s="371">
        <v>30</v>
      </c>
    </row>
    <row r="17" spans="1:3" ht="72" x14ac:dyDescent="0.25">
      <c r="A17" t="s">
        <v>3752</v>
      </c>
      <c r="B17" s="358" t="s">
        <v>3415</v>
      </c>
      <c r="C17" s="371">
        <v>210</v>
      </c>
    </row>
    <row r="18" spans="1:3" ht="54" x14ac:dyDescent="0.25">
      <c r="A18" t="s">
        <v>3753</v>
      </c>
      <c r="B18" s="358" t="s">
        <v>859</v>
      </c>
      <c r="C18" s="371">
        <v>150</v>
      </c>
    </row>
    <row r="19" spans="1:3" ht="54" x14ac:dyDescent="0.25">
      <c r="A19" t="s">
        <v>3754</v>
      </c>
      <c r="B19" s="358" t="s">
        <v>3416</v>
      </c>
      <c r="C19" s="371">
        <v>60</v>
      </c>
    </row>
    <row r="20" spans="1:3" ht="72" x14ac:dyDescent="0.25">
      <c r="A20" t="s">
        <v>3755</v>
      </c>
      <c r="B20" s="358" t="s">
        <v>3417</v>
      </c>
      <c r="C20" s="371">
        <v>60</v>
      </c>
    </row>
    <row r="21" spans="1:3" ht="54" x14ac:dyDescent="0.25">
      <c r="A21" t="s">
        <v>3756</v>
      </c>
      <c r="B21" s="358" t="s">
        <v>810</v>
      </c>
      <c r="C21" s="371">
        <v>180</v>
      </c>
    </row>
    <row r="22" spans="1:3" ht="36" x14ac:dyDescent="0.25">
      <c r="A22" t="s">
        <v>3757</v>
      </c>
      <c r="B22" s="359" t="s">
        <v>845</v>
      </c>
      <c r="C22" s="372">
        <v>75</v>
      </c>
    </row>
    <row r="23" spans="1:3" ht="36" x14ac:dyDescent="0.25">
      <c r="A23" t="s">
        <v>3758</v>
      </c>
      <c r="B23" s="359" t="s">
        <v>846</v>
      </c>
      <c r="C23" s="372">
        <v>30</v>
      </c>
    </row>
    <row r="24" spans="1:3" ht="72" x14ac:dyDescent="0.25">
      <c r="A24" t="s">
        <v>3759</v>
      </c>
      <c r="B24" s="359" t="s">
        <v>847</v>
      </c>
      <c r="C24" s="372">
        <v>60</v>
      </c>
    </row>
    <row r="25" spans="1:3" ht="108" x14ac:dyDescent="0.25">
      <c r="A25" t="s">
        <v>3760</v>
      </c>
      <c r="B25" s="359" t="s">
        <v>3418</v>
      </c>
      <c r="C25" s="372">
        <v>75</v>
      </c>
    </row>
    <row r="26" spans="1:3" ht="18" x14ac:dyDescent="0.25">
      <c r="A26" t="s">
        <v>3761</v>
      </c>
      <c r="B26" s="359" t="s">
        <v>827</v>
      </c>
      <c r="C26" s="372">
        <v>75</v>
      </c>
    </row>
    <row r="27" spans="1:3" ht="54" x14ac:dyDescent="0.25">
      <c r="A27" t="s">
        <v>3762</v>
      </c>
      <c r="B27" s="359" t="s">
        <v>3600</v>
      </c>
      <c r="C27" s="372">
        <v>120</v>
      </c>
    </row>
    <row r="28" spans="1:3" ht="54" x14ac:dyDescent="0.25">
      <c r="A28" t="s">
        <v>3763</v>
      </c>
      <c r="B28" s="359" t="s">
        <v>850</v>
      </c>
      <c r="C28" s="371">
        <v>30</v>
      </c>
    </row>
    <row r="29" spans="1:3" ht="54" x14ac:dyDescent="0.25">
      <c r="A29" t="s">
        <v>3764</v>
      </c>
      <c r="B29" s="359" t="s">
        <v>867</v>
      </c>
      <c r="C29" s="372">
        <v>30</v>
      </c>
    </row>
    <row r="30" spans="1:3" ht="54" x14ac:dyDescent="0.25">
      <c r="A30" t="s">
        <v>3765</v>
      </c>
      <c r="B30" s="359" t="s">
        <v>895</v>
      </c>
      <c r="C30" s="372">
        <v>45</v>
      </c>
    </row>
    <row r="31" spans="1:3" ht="54" x14ac:dyDescent="0.25">
      <c r="A31" t="s">
        <v>3766</v>
      </c>
      <c r="B31" s="359" t="s">
        <v>852</v>
      </c>
      <c r="C31" s="371">
        <v>30</v>
      </c>
    </row>
    <row r="32" spans="1:3" ht="126" x14ac:dyDescent="0.25">
      <c r="A32" t="s">
        <v>3767</v>
      </c>
      <c r="B32" s="359" t="s">
        <v>882</v>
      </c>
      <c r="C32" s="372">
        <v>45</v>
      </c>
    </row>
    <row r="33" spans="1:3" ht="36" x14ac:dyDescent="0.25">
      <c r="A33" t="s">
        <v>3768</v>
      </c>
      <c r="B33" s="359" t="s">
        <v>851</v>
      </c>
      <c r="C33" s="371">
        <v>45</v>
      </c>
    </row>
    <row r="34" spans="1:3" ht="144" x14ac:dyDescent="0.25">
      <c r="A34" t="s">
        <v>3769</v>
      </c>
      <c r="B34" s="359" t="s">
        <v>3419</v>
      </c>
      <c r="C34" s="372">
        <v>30</v>
      </c>
    </row>
    <row r="35" spans="1:3" ht="54" x14ac:dyDescent="0.25">
      <c r="A35" t="s">
        <v>3770</v>
      </c>
      <c r="B35" s="359" t="s">
        <v>896</v>
      </c>
      <c r="C35" s="372">
        <v>30</v>
      </c>
    </row>
    <row r="36" spans="1:3" ht="72" x14ac:dyDescent="0.25">
      <c r="A36" t="s">
        <v>3771</v>
      </c>
      <c r="B36" s="359" t="s">
        <v>864</v>
      </c>
      <c r="C36" s="372">
        <v>30</v>
      </c>
    </row>
    <row r="37" spans="1:3" ht="126" x14ac:dyDescent="0.25">
      <c r="A37" t="s">
        <v>3772</v>
      </c>
      <c r="B37" s="359" t="s">
        <v>3420</v>
      </c>
      <c r="C37" s="372">
        <v>45</v>
      </c>
    </row>
    <row r="38" spans="1:3" ht="72" x14ac:dyDescent="0.25">
      <c r="A38" t="s">
        <v>3773</v>
      </c>
      <c r="B38" s="359" t="s">
        <v>898</v>
      </c>
      <c r="C38" s="372">
        <v>45</v>
      </c>
    </row>
    <row r="39" spans="1:3" ht="72" x14ac:dyDescent="0.25">
      <c r="A39" t="s">
        <v>3774</v>
      </c>
      <c r="B39" s="359" t="s">
        <v>899</v>
      </c>
      <c r="C39" s="372">
        <v>30</v>
      </c>
    </row>
    <row r="40" spans="1:3" ht="90" x14ac:dyDescent="0.25">
      <c r="A40" t="s">
        <v>3775</v>
      </c>
      <c r="B40" s="360" t="s">
        <v>883</v>
      </c>
      <c r="C40" s="372">
        <v>60</v>
      </c>
    </row>
    <row r="41" spans="1:3" ht="72" x14ac:dyDescent="0.25">
      <c r="A41" t="s">
        <v>3776</v>
      </c>
      <c r="B41" s="359" t="s">
        <v>884</v>
      </c>
      <c r="C41" s="372">
        <v>60</v>
      </c>
    </row>
    <row r="42" spans="1:3" ht="72" x14ac:dyDescent="0.25">
      <c r="A42" t="s">
        <v>3777</v>
      </c>
      <c r="B42" s="359" t="s">
        <v>853</v>
      </c>
      <c r="C42" s="372">
        <v>30</v>
      </c>
    </row>
    <row r="43" spans="1:3" ht="162" x14ac:dyDescent="0.25">
      <c r="A43" t="s">
        <v>3778</v>
      </c>
      <c r="B43" s="359" t="s">
        <v>885</v>
      </c>
      <c r="C43" s="372">
        <v>60</v>
      </c>
    </row>
    <row r="44" spans="1:3" ht="54" x14ac:dyDescent="0.25">
      <c r="A44" t="s">
        <v>3779</v>
      </c>
      <c r="B44" s="359" t="s">
        <v>894</v>
      </c>
      <c r="C44" s="372">
        <v>60</v>
      </c>
    </row>
    <row r="45" spans="1:3" ht="126" x14ac:dyDescent="0.25">
      <c r="A45" t="s">
        <v>3780</v>
      </c>
      <c r="B45" s="359" t="s">
        <v>886</v>
      </c>
      <c r="C45" s="372">
        <v>150</v>
      </c>
    </row>
    <row r="46" spans="1:3" ht="144" x14ac:dyDescent="0.25">
      <c r="A46" t="s">
        <v>3781</v>
      </c>
      <c r="B46" s="359" t="s">
        <v>902</v>
      </c>
      <c r="C46" s="372">
        <v>90</v>
      </c>
    </row>
    <row r="47" spans="1:3" ht="162" x14ac:dyDescent="0.25">
      <c r="A47" t="s">
        <v>3782</v>
      </c>
      <c r="B47" s="359" t="s">
        <v>903</v>
      </c>
      <c r="C47" s="372">
        <v>60</v>
      </c>
    </row>
    <row r="48" spans="1:3" ht="126" x14ac:dyDescent="0.25">
      <c r="A48" t="s">
        <v>3783</v>
      </c>
      <c r="B48" s="359" t="s">
        <v>889</v>
      </c>
      <c r="C48" s="372">
        <v>60</v>
      </c>
    </row>
    <row r="49" spans="1:3" ht="162" x14ac:dyDescent="0.25">
      <c r="A49" t="s">
        <v>3784</v>
      </c>
      <c r="B49" s="358" t="s">
        <v>3421</v>
      </c>
      <c r="C49" s="372">
        <v>150</v>
      </c>
    </row>
    <row r="50" spans="1:3" ht="126" x14ac:dyDescent="0.25">
      <c r="A50" t="s">
        <v>3785</v>
      </c>
      <c r="B50" s="359" t="s">
        <v>890</v>
      </c>
      <c r="C50" s="372">
        <v>150</v>
      </c>
    </row>
    <row r="51" spans="1:3" ht="216" x14ac:dyDescent="0.25">
      <c r="A51" t="s">
        <v>3786</v>
      </c>
      <c r="B51" s="359" t="s">
        <v>3608</v>
      </c>
      <c r="C51" s="372">
        <v>120</v>
      </c>
    </row>
    <row r="52" spans="1:3" ht="234" x14ac:dyDescent="0.25">
      <c r="A52" t="s">
        <v>3787</v>
      </c>
      <c r="B52" s="359" t="s">
        <v>3422</v>
      </c>
      <c r="C52" s="372">
        <v>120</v>
      </c>
    </row>
    <row r="53" spans="1:3" ht="216" x14ac:dyDescent="0.25">
      <c r="A53" t="s">
        <v>3788</v>
      </c>
      <c r="B53" s="360" t="s">
        <v>3601</v>
      </c>
      <c r="C53" s="372">
        <v>75</v>
      </c>
    </row>
    <row r="54" spans="1:3" ht="198" x14ac:dyDescent="0.25">
      <c r="A54" t="s">
        <v>3789</v>
      </c>
      <c r="B54" s="359" t="s">
        <v>3423</v>
      </c>
      <c r="C54" s="372">
        <v>60</v>
      </c>
    </row>
    <row r="55" spans="1:3" ht="126" x14ac:dyDescent="0.25">
      <c r="A55" t="s">
        <v>3790</v>
      </c>
      <c r="B55" s="360" t="s">
        <v>3602</v>
      </c>
      <c r="C55" s="372">
        <v>60</v>
      </c>
    </row>
    <row r="56" spans="1:3" ht="144" x14ac:dyDescent="0.25">
      <c r="A56" t="s">
        <v>3791</v>
      </c>
      <c r="B56" s="359" t="s">
        <v>904</v>
      </c>
      <c r="C56" s="372">
        <v>75</v>
      </c>
    </row>
    <row r="57" spans="1:3" ht="108" x14ac:dyDescent="0.25">
      <c r="A57" t="s">
        <v>3792</v>
      </c>
      <c r="B57" s="359" t="s">
        <v>908</v>
      </c>
      <c r="C57" s="372">
        <v>150</v>
      </c>
    </row>
    <row r="58" spans="1:3" ht="90" x14ac:dyDescent="0.25">
      <c r="A58" t="s">
        <v>3793</v>
      </c>
      <c r="B58" s="359" t="s">
        <v>909</v>
      </c>
      <c r="C58" s="372">
        <v>45</v>
      </c>
    </row>
    <row r="59" spans="1:3" ht="54" x14ac:dyDescent="0.25">
      <c r="A59" t="s">
        <v>3794</v>
      </c>
      <c r="B59" s="360" t="s">
        <v>810</v>
      </c>
      <c r="C59" s="372">
        <v>675</v>
      </c>
    </row>
    <row r="60" spans="1:3" ht="72" x14ac:dyDescent="0.25">
      <c r="A60" t="s">
        <v>3795</v>
      </c>
      <c r="B60" s="360" t="s">
        <v>3424</v>
      </c>
      <c r="C60" s="372">
        <v>30</v>
      </c>
    </row>
    <row r="61" spans="1:3" ht="36" x14ac:dyDescent="0.25">
      <c r="A61" t="s">
        <v>3796</v>
      </c>
      <c r="B61" s="360" t="s">
        <v>846</v>
      </c>
      <c r="C61" s="372">
        <v>15</v>
      </c>
    </row>
    <row r="62" spans="1:3" ht="72" x14ac:dyDescent="0.25">
      <c r="A62" t="s">
        <v>3733</v>
      </c>
      <c r="B62" s="360" t="s">
        <v>847</v>
      </c>
      <c r="C62" s="372">
        <v>30</v>
      </c>
    </row>
    <row r="63" spans="1:3" ht="108" x14ac:dyDescent="0.25">
      <c r="A63" t="s">
        <v>3797</v>
      </c>
      <c r="B63" s="360" t="s">
        <v>848</v>
      </c>
      <c r="C63" s="372">
        <v>45</v>
      </c>
    </row>
    <row r="64" spans="1:3" ht="18" x14ac:dyDescent="0.25">
      <c r="A64" t="s">
        <v>3727</v>
      </c>
      <c r="B64" s="360" t="s">
        <v>827</v>
      </c>
      <c r="C64" s="372">
        <v>45</v>
      </c>
    </row>
    <row r="65" spans="1:3" ht="72" x14ac:dyDescent="0.25">
      <c r="A65" t="s">
        <v>3798</v>
      </c>
      <c r="B65" s="360" t="s">
        <v>849</v>
      </c>
      <c r="C65" s="372">
        <v>90</v>
      </c>
    </row>
    <row r="66" spans="1:3" ht="54" x14ac:dyDescent="0.25">
      <c r="A66" t="s">
        <v>3737</v>
      </c>
      <c r="B66" s="359" t="s">
        <v>850</v>
      </c>
      <c r="C66" s="372">
        <v>30</v>
      </c>
    </row>
    <row r="67" spans="1:3" ht="54" x14ac:dyDescent="0.25">
      <c r="A67" t="s">
        <v>3799</v>
      </c>
      <c r="B67" s="359" t="s">
        <v>881</v>
      </c>
      <c r="C67" s="372">
        <v>45</v>
      </c>
    </row>
    <row r="68" spans="1:3" ht="54" x14ac:dyDescent="0.25">
      <c r="A68" t="s">
        <v>3800</v>
      </c>
      <c r="B68" s="359" t="s">
        <v>852</v>
      </c>
      <c r="C68" s="372">
        <v>30</v>
      </c>
    </row>
    <row r="69" spans="1:3" ht="126" x14ac:dyDescent="0.25">
      <c r="A69" t="s">
        <v>3801</v>
      </c>
      <c r="B69" s="359" t="s">
        <v>882</v>
      </c>
      <c r="C69" s="372">
        <v>30</v>
      </c>
    </row>
    <row r="70" spans="1:3" ht="36" x14ac:dyDescent="0.25">
      <c r="A70" t="s">
        <v>3802</v>
      </c>
      <c r="B70" s="359" t="s">
        <v>851</v>
      </c>
      <c r="C70" s="372">
        <v>45</v>
      </c>
    </row>
    <row r="71" spans="1:3" ht="72" x14ac:dyDescent="0.25">
      <c r="A71" t="s">
        <v>3803</v>
      </c>
      <c r="B71" s="359" t="s">
        <v>864</v>
      </c>
      <c r="C71" s="372">
        <v>30</v>
      </c>
    </row>
    <row r="72" spans="1:3" ht="18" x14ac:dyDescent="0.25">
      <c r="A72" t="s">
        <v>3804</v>
      </c>
      <c r="B72" s="361" t="s">
        <v>883</v>
      </c>
      <c r="C72" s="373">
        <v>60</v>
      </c>
    </row>
    <row r="73" spans="1:3" ht="72" x14ac:dyDescent="0.25">
      <c r="A73" t="s">
        <v>3805</v>
      </c>
      <c r="B73" s="359" t="s">
        <v>884</v>
      </c>
      <c r="C73" s="372">
        <v>60</v>
      </c>
    </row>
    <row r="74" spans="1:3" ht="72" x14ac:dyDescent="0.25">
      <c r="A74" t="s">
        <v>3806</v>
      </c>
      <c r="B74" s="359" t="s">
        <v>853</v>
      </c>
      <c r="C74" s="372">
        <v>30</v>
      </c>
    </row>
    <row r="75" spans="1:3" ht="162" x14ac:dyDescent="0.25">
      <c r="A75" t="s">
        <v>3807</v>
      </c>
      <c r="B75" s="359" t="s">
        <v>885</v>
      </c>
      <c r="C75" s="372">
        <v>60</v>
      </c>
    </row>
    <row r="76" spans="1:3" ht="54" x14ac:dyDescent="0.25">
      <c r="A76" t="s">
        <v>3808</v>
      </c>
      <c r="B76" s="359" t="s">
        <v>894</v>
      </c>
      <c r="C76" s="372">
        <v>60</v>
      </c>
    </row>
    <row r="77" spans="1:3" ht="126" x14ac:dyDescent="0.25">
      <c r="A77" t="s">
        <v>3809</v>
      </c>
      <c r="B77" s="359" t="s">
        <v>886</v>
      </c>
      <c r="C77" s="372">
        <v>150</v>
      </c>
    </row>
    <row r="78" spans="1:3" ht="144" x14ac:dyDescent="0.25">
      <c r="A78" t="s">
        <v>3810</v>
      </c>
      <c r="B78" s="359" t="s">
        <v>844</v>
      </c>
      <c r="C78" s="372">
        <v>90</v>
      </c>
    </row>
    <row r="79" spans="1:3" ht="198" x14ac:dyDescent="0.25">
      <c r="A79" t="s">
        <v>3811</v>
      </c>
      <c r="B79" s="359" t="s">
        <v>888</v>
      </c>
      <c r="C79" s="372">
        <v>60</v>
      </c>
    </row>
    <row r="80" spans="1:3" ht="126" x14ac:dyDescent="0.25">
      <c r="A80" t="s">
        <v>3812</v>
      </c>
      <c r="B80" s="359" t="s">
        <v>889</v>
      </c>
      <c r="C80" s="372">
        <v>60</v>
      </c>
    </row>
    <row r="81" spans="1:3" ht="198" x14ac:dyDescent="0.25">
      <c r="A81" t="s">
        <v>3813</v>
      </c>
      <c r="B81" s="360" t="s">
        <v>3425</v>
      </c>
      <c r="C81" s="372">
        <v>150</v>
      </c>
    </row>
    <row r="82" spans="1:3" ht="126" x14ac:dyDescent="0.25">
      <c r="A82" t="s">
        <v>3814</v>
      </c>
      <c r="B82" s="359" t="s">
        <v>890</v>
      </c>
      <c r="C82" s="372">
        <v>150</v>
      </c>
    </row>
    <row r="83" spans="1:3" ht="216" x14ac:dyDescent="0.25">
      <c r="A83" t="s">
        <v>3815</v>
      </c>
      <c r="B83" s="359" t="s">
        <v>3608</v>
      </c>
      <c r="C83" s="372">
        <v>90</v>
      </c>
    </row>
    <row r="84" spans="1:3" ht="234" x14ac:dyDescent="0.25">
      <c r="A84" t="s">
        <v>3816</v>
      </c>
      <c r="B84" s="359" t="s">
        <v>3422</v>
      </c>
      <c r="C84" s="372">
        <v>90</v>
      </c>
    </row>
    <row r="85" spans="1:3" ht="216" x14ac:dyDescent="0.25">
      <c r="A85" t="s">
        <v>3817</v>
      </c>
      <c r="B85" s="359" t="s">
        <v>3601</v>
      </c>
      <c r="C85" s="372">
        <v>60</v>
      </c>
    </row>
    <row r="86" spans="1:3" ht="54" x14ac:dyDescent="0.25">
      <c r="A86" t="s">
        <v>3818</v>
      </c>
      <c r="B86" s="360" t="s">
        <v>810</v>
      </c>
      <c r="C86" s="372">
        <v>270</v>
      </c>
    </row>
    <row r="87" spans="1:3" ht="72" x14ac:dyDescent="0.25">
      <c r="A87" t="s">
        <v>3819</v>
      </c>
      <c r="B87" s="362" t="s">
        <v>3424</v>
      </c>
      <c r="C87" s="374">
        <v>75</v>
      </c>
    </row>
    <row r="88" spans="1:3" ht="36" x14ac:dyDescent="0.25">
      <c r="A88" t="s">
        <v>3820</v>
      </c>
      <c r="B88" s="362" t="s">
        <v>846</v>
      </c>
      <c r="C88" s="374">
        <v>30</v>
      </c>
    </row>
    <row r="89" spans="1:3" ht="72" x14ac:dyDescent="0.25">
      <c r="A89" t="s">
        <v>3821</v>
      </c>
      <c r="B89" s="362" t="s">
        <v>847</v>
      </c>
      <c r="C89" s="374">
        <v>60</v>
      </c>
    </row>
    <row r="90" spans="1:3" ht="108" x14ac:dyDescent="0.25">
      <c r="A90" t="s">
        <v>3822</v>
      </c>
      <c r="B90" s="362" t="s">
        <v>1179</v>
      </c>
      <c r="C90" s="374">
        <v>75</v>
      </c>
    </row>
    <row r="91" spans="1:3" ht="18" x14ac:dyDescent="0.25">
      <c r="A91" t="s">
        <v>3823</v>
      </c>
      <c r="B91" s="362" t="s">
        <v>827</v>
      </c>
      <c r="C91" s="374">
        <v>75</v>
      </c>
    </row>
    <row r="92" spans="1:3" ht="36" x14ac:dyDescent="0.25">
      <c r="A92" t="s">
        <v>3824</v>
      </c>
      <c r="B92" s="362" t="s">
        <v>3426</v>
      </c>
      <c r="C92" s="375">
        <v>120</v>
      </c>
    </row>
    <row r="93" spans="1:3" ht="36" x14ac:dyDescent="0.25">
      <c r="A93" t="s">
        <v>3825</v>
      </c>
      <c r="B93" s="363" t="s">
        <v>851</v>
      </c>
      <c r="C93" s="374">
        <v>30</v>
      </c>
    </row>
    <row r="94" spans="1:3" ht="72" x14ac:dyDescent="0.25">
      <c r="A94" t="s">
        <v>3826</v>
      </c>
      <c r="B94" s="364" t="s">
        <v>878</v>
      </c>
      <c r="C94" s="375">
        <v>45</v>
      </c>
    </row>
    <row r="95" spans="1:3" ht="72" x14ac:dyDescent="0.25">
      <c r="A95" t="s">
        <v>3827</v>
      </c>
      <c r="B95" s="363" t="s">
        <v>911</v>
      </c>
      <c r="C95" s="374">
        <v>45</v>
      </c>
    </row>
    <row r="96" spans="1:3" ht="180" x14ac:dyDescent="0.25">
      <c r="A96" t="s">
        <v>3828</v>
      </c>
      <c r="B96" s="363" t="s">
        <v>3427</v>
      </c>
      <c r="C96" s="371">
        <v>45</v>
      </c>
    </row>
    <row r="97" spans="1:3" ht="72" x14ac:dyDescent="0.25">
      <c r="A97" t="s">
        <v>3829</v>
      </c>
      <c r="B97" s="363" t="s">
        <v>913</v>
      </c>
      <c r="C97" s="374">
        <v>30</v>
      </c>
    </row>
    <row r="98" spans="1:3" ht="72" x14ac:dyDescent="0.25">
      <c r="A98" t="s">
        <v>3830</v>
      </c>
      <c r="B98" s="363" t="s">
        <v>864</v>
      </c>
      <c r="C98" s="374">
        <v>30</v>
      </c>
    </row>
    <row r="99" spans="1:3" ht="72" x14ac:dyDescent="0.25">
      <c r="A99" t="s">
        <v>3831</v>
      </c>
      <c r="B99" s="363" t="s">
        <v>853</v>
      </c>
      <c r="C99" s="374">
        <v>30</v>
      </c>
    </row>
    <row r="100" spans="1:3" ht="72" x14ac:dyDescent="0.25">
      <c r="A100" t="s">
        <v>3832</v>
      </c>
      <c r="B100" s="363" t="s">
        <v>3428</v>
      </c>
      <c r="C100" s="374">
        <v>60</v>
      </c>
    </row>
    <row r="101" spans="1:3" ht="36" x14ac:dyDescent="0.25">
      <c r="A101" t="s">
        <v>3833</v>
      </c>
      <c r="B101" s="363" t="s">
        <v>872</v>
      </c>
      <c r="C101" s="375">
        <v>120</v>
      </c>
    </row>
    <row r="102" spans="1:3" ht="36" x14ac:dyDescent="0.25">
      <c r="A102" t="s">
        <v>3834</v>
      </c>
      <c r="B102" s="363" t="s">
        <v>868</v>
      </c>
      <c r="C102" s="375">
        <v>150</v>
      </c>
    </row>
    <row r="103" spans="1:3" ht="54" x14ac:dyDescent="0.25">
      <c r="A103" t="s">
        <v>3835</v>
      </c>
      <c r="B103" s="363" t="s">
        <v>923</v>
      </c>
      <c r="C103" s="375">
        <v>60</v>
      </c>
    </row>
    <row r="104" spans="1:3" ht="54" x14ac:dyDescent="0.25">
      <c r="A104" t="s">
        <v>3836</v>
      </c>
      <c r="B104" s="363" t="s">
        <v>914</v>
      </c>
      <c r="C104" s="375">
        <v>60</v>
      </c>
    </row>
    <row r="105" spans="1:3" ht="18" x14ac:dyDescent="0.25">
      <c r="A105" t="s">
        <v>3837</v>
      </c>
      <c r="B105" s="363" t="s">
        <v>870</v>
      </c>
      <c r="C105" s="375">
        <v>60</v>
      </c>
    </row>
    <row r="106" spans="1:3" ht="36" x14ac:dyDescent="0.25">
      <c r="A106" t="s">
        <v>3838</v>
      </c>
      <c r="B106" s="363" t="s">
        <v>916</v>
      </c>
      <c r="C106" s="374">
        <v>120</v>
      </c>
    </row>
    <row r="107" spans="1:3" ht="162" x14ac:dyDescent="0.25">
      <c r="A107" t="s">
        <v>3839</v>
      </c>
      <c r="B107" s="363" t="s">
        <v>925</v>
      </c>
      <c r="C107" s="374">
        <v>150</v>
      </c>
    </row>
    <row r="108" spans="1:3" ht="126" x14ac:dyDescent="0.25">
      <c r="A108" t="s">
        <v>3840</v>
      </c>
      <c r="B108" s="363" t="s">
        <v>918</v>
      </c>
      <c r="C108" s="374">
        <v>150</v>
      </c>
    </row>
    <row r="109" spans="1:3" ht="72" x14ac:dyDescent="0.25">
      <c r="A109" t="s">
        <v>3841</v>
      </c>
      <c r="B109" s="363" t="s">
        <v>506</v>
      </c>
      <c r="C109" s="374">
        <v>60</v>
      </c>
    </row>
    <row r="110" spans="1:3" ht="72" x14ac:dyDescent="0.25">
      <c r="A110" t="s">
        <v>3842</v>
      </c>
      <c r="B110" s="363" t="s">
        <v>926</v>
      </c>
      <c r="C110" s="374">
        <v>60</v>
      </c>
    </row>
    <row r="111" spans="1:3" ht="108" x14ac:dyDescent="0.25">
      <c r="A111" t="s">
        <v>3843</v>
      </c>
      <c r="B111" s="363" t="s">
        <v>919</v>
      </c>
      <c r="C111" s="374">
        <v>120</v>
      </c>
    </row>
    <row r="112" spans="1:3" ht="144" x14ac:dyDescent="0.25">
      <c r="A112" t="s">
        <v>3844</v>
      </c>
      <c r="B112" s="363" t="s">
        <v>927</v>
      </c>
      <c r="C112" s="374">
        <v>120</v>
      </c>
    </row>
    <row r="113" spans="1:3" ht="126" x14ac:dyDescent="0.25">
      <c r="A113" t="s">
        <v>3845</v>
      </c>
      <c r="B113" s="363" t="s">
        <v>3429</v>
      </c>
      <c r="C113" s="374">
        <v>60</v>
      </c>
    </row>
    <row r="114" spans="1:3" ht="126" x14ac:dyDescent="0.25">
      <c r="A114" t="s">
        <v>3846</v>
      </c>
      <c r="B114" s="363" t="s">
        <v>3430</v>
      </c>
      <c r="C114" s="374">
        <v>60</v>
      </c>
    </row>
    <row r="115" spans="1:3" ht="162" x14ac:dyDescent="0.25">
      <c r="A115" t="s">
        <v>3847</v>
      </c>
      <c r="B115" s="363" t="s">
        <v>3431</v>
      </c>
      <c r="C115" s="374">
        <v>60</v>
      </c>
    </row>
    <row r="116" spans="1:3" ht="72" x14ac:dyDescent="0.25">
      <c r="A116" t="s">
        <v>3848</v>
      </c>
      <c r="B116" s="363" t="s">
        <v>876</v>
      </c>
      <c r="C116" s="374">
        <v>30</v>
      </c>
    </row>
    <row r="117" spans="1:3" ht="54" x14ac:dyDescent="0.25">
      <c r="A117" t="s">
        <v>3849</v>
      </c>
      <c r="B117" s="363" t="s">
        <v>810</v>
      </c>
      <c r="C117" s="374">
        <v>360</v>
      </c>
    </row>
    <row r="118" spans="1:3" ht="72" x14ac:dyDescent="0.25">
      <c r="A118" t="s">
        <v>3850</v>
      </c>
      <c r="B118" s="363" t="s">
        <v>3424</v>
      </c>
      <c r="C118" s="371">
        <v>30</v>
      </c>
    </row>
    <row r="119" spans="1:3" ht="36" x14ac:dyDescent="0.25">
      <c r="A119" t="s">
        <v>3851</v>
      </c>
      <c r="B119" s="363" t="s">
        <v>846</v>
      </c>
      <c r="C119" s="371">
        <v>15</v>
      </c>
    </row>
    <row r="120" spans="1:3" ht="72" x14ac:dyDescent="0.25">
      <c r="A120" t="s">
        <v>3736</v>
      </c>
      <c r="B120" s="363" t="s">
        <v>847</v>
      </c>
      <c r="C120" s="371">
        <v>30</v>
      </c>
    </row>
    <row r="121" spans="1:3" ht="108" x14ac:dyDescent="0.25">
      <c r="A121" t="s">
        <v>3852</v>
      </c>
      <c r="B121" s="363" t="s">
        <v>1179</v>
      </c>
      <c r="C121" s="371">
        <v>45</v>
      </c>
    </row>
    <row r="122" spans="1:3" ht="18" x14ac:dyDescent="0.25">
      <c r="A122" t="s">
        <v>3729</v>
      </c>
      <c r="B122" s="363" t="s">
        <v>827</v>
      </c>
      <c r="C122" s="371">
        <v>45</v>
      </c>
    </row>
    <row r="123" spans="1:3" ht="36" x14ac:dyDescent="0.25">
      <c r="A123" t="s">
        <v>3853</v>
      </c>
      <c r="B123" s="362" t="s">
        <v>3426</v>
      </c>
      <c r="C123" s="372">
        <v>90</v>
      </c>
    </row>
    <row r="124" spans="1:3" ht="36" x14ac:dyDescent="0.25">
      <c r="A124" t="s">
        <v>3854</v>
      </c>
      <c r="B124" s="363" t="s">
        <v>851</v>
      </c>
      <c r="C124" s="374">
        <v>30</v>
      </c>
    </row>
    <row r="125" spans="1:3" ht="72" x14ac:dyDescent="0.25">
      <c r="A125" t="s">
        <v>3855</v>
      </c>
      <c r="B125" s="363" t="s">
        <v>911</v>
      </c>
      <c r="C125" s="374">
        <v>45</v>
      </c>
    </row>
    <row r="126" spans="1:3" ht="180" x14ac:dyDescent="0.25">
      <c r="A126" t="s">
        <v>3856</v>
      </c>
      <c r="B126" s="363" t="s">
        <v>3427</v>
      </c>
      <c r="C126" s="374">
        <v>45</v>
      </c>
    </row>
    <row r="127" spans="1:3" ht="72" x14ac:dyDescent="0.25">
      <c r="A127" t="s">
        <v>3857</v>
      </c>
      <c r="B127" s="363" t="s">
        <v>913</v>
      </c>
      <c r="C127" s="374">
        <v>30</v>
      </c>
    </row>
    <row r="128" spans="1:3" ht="72" x14ac:dyDescent="0.25">
      <c r="A128" t="s">
        <v>3858</v>
      </c>
      <c r="B128" s="363" t="s">
        <v>864</v>
      </c>
      <c r="C128" s="374">
        <v>30</v>
      </c>
    </row>
    <row r="129" spans="1:3" ht="72" x14ac:dyDescent="0.25">
      <c r="A129" t="s">
        <v>3859</v>
      </c>
      <c r="B129" s="363" t="s">
        <v>853</v>
      </c>
      <c r="C129" s="374">
        <v>30</v>
      </c>
    </row>
    <row r="130" spans="1:3" ht="72" x14ac:dyDescent="0.25">
      <c r="A130" t="s">
        <v>3860</v>
      </c>
      <c r="B130" s="363" t="s">
        <v>3428</v>
      </c>
      <c r="C130" s="374">
        <v>60</v>
      </c>
    </row>
    <row r="131" spans="1:3" ht="36" x14ac:dyDescent="0.25">
      <c r="A131" t="s">
        <v>3861</v>
      </c>
      <c r="B131" s="363" t="s">
        <v>872</v>
      </c>
      <c r="C131" s="375">
        <v>120</v>
      </c>
    </row>
    <row r="132" spans="1:3" ht="36" x14ac:dyDescent="0.25">
      <c r="A132" t="s">
        <v>3862</v>
      </c>
      <c r="B132" s="363" t="s">
        <v>868</v>
      </c>
      <c r="C132" s="375">
        <v>150</v>
      </c>
    </row>
    <row r="133" spans="1:3" ht="54" x14ac:dyDescent="0.25">
      <c r="A133" t="s">
        <v>3863</v>
      </c>
      <c r="B133" s="363" t="s">
        <v>915</v>
      </c>
      <c r="C133" s="375">
        <v>60</v>
      </c>
    </row>
    <row r="134" spans="1:3" ht="54" x14ac:dyDescent="0.25">
      <c r="A134" t="s">
        <v>3864</v>
      </c>
      <c r="B134" s="363" t="s">
        <v>914</v>
      </c>
      <c r="C134" s="375">
        <v>60</v>
      </c>
    </row>
    <row r="135" spans="1:3" ht="36" x14ac:dyDescent="0.25">
      <c r="A135" t="s">
        <v>3865</v>
      </c>
      <c r="B135" s="363" t="s">
        <v>916</v>
      </c>
      <c r="C135" s="374">
        <v>120</v>
      </c>
    </row>
    <row r="136" spans="1:3" ht="162" x14ac:dyDescent="0.25">
      <c r="A136" t="s">
        <v>3866</v>
      </c>
      <c r="B136" s="363" t="s">
        <v>925</v>
      </c>
      <c r="C136" s="374">
        <v>150</v>
      </c>
    </row>
    <row r="137" spans="1:3" ht="126" x14ac:dyDescent="0.25">
      <c r="A137" t="s">
        <v>3867</v>
      </c>
      <c r="B137" s="363" t="s">
        <v>918</v>
      </c>
      <c r="C137" s="374">
        <v>150</v>
      </c>
    </row>
    <row r="138" spans="1:3" ht="108" x14ac:dyDescent="0.25">
      <c r="A138" t="s">
        <v>3868</v>
      </c>
      <c r="B138" s="363" t="s">
        <v>919</v>
      </c>
      <c r="C138" s="374">
        <v>120</v>
      </c>
    </row>
    <row r="139" spans="1:3" ht="144" x14ac:dyDescent="0.25">
      <c r="A139" t="s">
        <v>3869</v>
      </c>
      <c r="B139" s="363" t="s">
        <v>927</v>
      </c>
      <c r="C139" s="374">
        <v>120</v>
      </c>
    </row>
    <row r="140" spans="1:3" ht="72" x14ac:dyDescent="0.25">
      <c r="A140" t="s">
        <v>3870</v>
      </c>
      <c r="B140" s="363" t="s">
        <v>506</v>
      </c>
      <c r="C140" s="374">
        <v>60</v>
      </c>
    </row>
    <row r="141" spans="1:3" ht="54" x14ac:dyDescent="0.25">
      <c r="A141" t="s">
        <v>3871</v>
      </c>
      <c r="B141" s="363" t="s">
        <v>810</v>
      </c>
      <c r="C141" s="374">
        <v>270</v>
      </c>
    </row>
    <row r="142" spans="1:3" ht="72" x14ac:dyDescent="0.25">
      <c r="A142" t="s">
        <v>3872</v>
      </c>
      <c r="B142" s="365" t="s">
        <v>3424</v>
      </c>
      <c r="C142" s="371">
        <v>75</v>
      </c>
    </row>
    <row r="143" spans="1:3" ht="36" x14ac:dyDescent="0.25">
      <c r="A143" t="s">
        <v>3873</v>
      </c>
      <c r="B143" s="365" t="s">
        <v>846</v>
      </c>
      <c r="C143" s="371">
        <v>30</v>
      </c>
    </row>
    <row r="144" spans="1:3" ht="72" x14ac:dyDescent="0.25">
      <c r="A144" t="s">
        <v>3874</v>
      </c>
      <c r="B144" s="365" t="s">
        <v>847</v>
      </c>
      <c r="C144" s="371">
        <v>60</v>
      </c>
    </row>
    <row r="145" spans="1:3" ht="108" x14ac:dyDescent="0.25">
      <c r="A145" t="s">
        <v>3875</v>
      </c>
      <c r="B145" s="358" t="s">
        <v>1179</v>
      </c>
      <c r="C145" s="371">
        <v>75</v>
      </c>
    </row>
    <row r="146" spans="1:3" ht="18" x14ac:dyDescent="0.25">
      <c r="A146" t="s">
        <v>3876</v>
      </c>
      <c r="B146" s="365" t="s">
        <v>827</v>
      </c>
      <c r="C146" s="371">
        <v>75</v>
      </c>
    </row>
    <row r="147" spans="1:3" ht="36" x14ac:dyDescent="0.25">
      <c r="A147" t="s">
        <v>3877</v>
      </c>
      <c r="B147" s="365" t="s">
        <v>3426</v>
      </c>
      <c r="C147" s="371">
        <v>120</v>
      </c>
    </row>
    <row r="148" spans="1:3" ht="72" x14ac:dyDescent="0.25">
      <c r="A148" t="s">
        <v>3878</v>
      </c>
      <c r="B148" s="365" t="s">
        <v>853</v>
      </c>
      <c r="C148" s="371">
        <v>30</v>
      </c>
    </row>
    <row r="149" spans="1:3" ht="72" x14ac:dyDescent="0.25">
      <c r="A149" t="s">
        <v>3879</v>
      </c>
      <c r="B149" s="365" t="s">
        <v>878</v>
      </c>
      <c r="C149" s="371">
        <v>45</v>
      </c>
    </row>
    <row r="150" spans="1:3" ht="72" x14ac:dyDescent="0.25">
      <c r="A150" t="s">
        <v>3880</v>
      </c>
      <c r="B150" s="365" t="s">
        <v>864</v>
      </c>
      <c r="C150" s="371">
        <v>30</v>
      </c>
    </row>
    <row r="151" spans="1:3" ht="36" x14ac:dyDescent="0.25">
      <c r="A151" t="s">
        <v>3881</v>
      </c>
      <c r="B151" s="365" t="s">
        <v>838</v>
      </c>
      <c r="C151" s="371">
        <v>90</v>
      </c>
    </row>
    <row r="152" spans="1:3" ht="36" x14ac:dyDescent="0.25">
      <c r="A152" t="s">
        <v>3882</v>
      </c>
      <c r="B152" s="365" t="s">
        <v>851</v>
      </c>
      <c r="C152" s="371">
        <v>30</v>
      </c>
    </row>
    <row r="153" spans="1:3" ht="36" x14ac:dyDescent="0.25">
      <c r="A153" t="s">
        <v>3883</v>
      </c>
      <c r="B153" s="365" t="s">
        <v>865</v>
      </c>
      <c r="C153" s="371">
        <v>60</v>
      </c>
    </row>
    <row r="154" spans="1:3" ht="54" x14ac:dyDescent="0.25">
      <c r="A154" t="s">
        <v>3884</v>
      </c>
      <c r="B154" s="365" t="s">
        <v>866</v>
      </c>
      <c r="C154" s="371">
        <v>30</v>
      </c>
    </row>
    <row r="155" spans="1:3" ht="36" x14ac:dyDescent="0.25">
      <c r="A155" t="s">
        <v>3885</v>
      </c>
      <c r="B155" s="365" t="s">
        <v>931</v>
      </c>
      <c r="C155" s="371">
        <v>45</v>
      </c>
    </row>
    <row r="156" spans="1:3" ht="54" x14ac:dyDescent="0.25">
      <c r="A156" t="s">
        <v>3886</v>
      </c>
      <c r="B156" s="365" t="s">
        <v>867</v>
      </c>
      <c r="C156" s="371">
        <v>60</v>
      </c>
    </row>
    <row r="157" spans="1:3" ht="54" x14ac:dyDescent="0.25">
      <c r="A157" t="s">
        <v>3887</v>
      </c>
      <c r="B157" s="365" t="s">
        <v>932</v>
      </c>
      <c r="C157" s="371">
        <v>60</v>
      </c>
    </row>
    <row r="158" spans="1:3" ht="36" x14ac:dyDescent="0.25">
      <c r="A158" t="s">
        <v>3888</v>
      </c>
      <c r="B158" s="365" t="s">
        <v>504</v>
      </c>
      <c r="C158" s="371">
        <v>180</v>
      </c>
    </row>
    <row r="159" spans="1:3" ht="36" x14ac:dyDescent="0.25">
      <c r="A159" t="s">
        <v>3889</v>
      </c>
      <c r="B159" s="365" t="s">
        <v>505</v>
      </c>
      <c r="C159" s="376">
        <v>60</v>
      </c>
    </row>
    <row r="160" spans="1:3" ht="72" x14ac:dyDescent="0.25">
      <c r="A160" t="s">
        <v>3890</v>
      </c>
      <c r="B160" s="365" t="s">
        <v>3432</v>
      </c>
      <c r="C160" s="371">
        <v>60</v>
      </c>
    </row>
    <row r="161" spans="1:3" ht="54" x14ac:dyDescent="0.25">
      <c r="A161" t="s">
        <v>3891</v>
      </c>
      <c r="B161" s="365" t="s">
        <v>877</v>
      </c>
      <c r="C161" s="371">
        <v>45</v>
      </c>
    </row>
    <row r="162" spans="1:3" ht="72" x14ac:dyDescent="0.25">
      <c r="A162" t="s">
        <v>3892</v>
      </c>
      <c r="B162" s="365" t="s">
        <v>873</v>
      </c>
      <c r="C162" s="371">
        <v>60</v>
      </c>
    </row>
    <row r="163" spans="1:3" ht="72" x14ac:dyDescent="0.25">
      <c r="A163" t="s">
        <v>3893</v>
      </c>
      <c r="B163" s="365" t="s">
        <v>510</v>
      </c>
      <c r="C163" s="371">
        <v>60</v>
      </c>
    </row>
    <row r="164" spans="1:3" ht="54" x14ac:dyDescent="0.25">
      <c r="A164" t="s">
        <v>3894</v>
      </c>
      <c r="B164" s="365" t="s">
        <v>933</v>
      </c>
      <c r="C164" s="371">
        <v>90</v>
      </c>
    </row>
    <row r="165" spans="1:3" ht="54" x14ac:dyDescent="0.25">
      <c r="A165" t="s">
        <v>3895</v>
      </c>
      <c r="B165" s="365" t="s">
        <v>934</v>
      </c>
      <c r="C165" s="371">
        <v>150</v>
      </c>
    </row>
    <row r="166" spans="1:3" ht="54" x14ac:dyDescent="0.25">
      <c r="A166" t="s">
        <v>3896</v>
      </c>
      <c r="B166" s="365" t="s">
        <v>938</v>
      </c>
      <c r="C166" s="371">
        <v>90</v>
      </c>
    </row>
    <row r="167" spans="1:3" ht="72" x14ac:dyDescent="0.25">
      <c r="A167" t="s">
        <v>3897</v>
      </c>
      <c r="B167" s="365" t="s">
        <v>939</v>
      </c>
      <c r="C167" s="371">
        <v>120</v>
      </c>
    </row>
    <row r="168" spans="1:3" ht="36" x14ac:dyDescent="0.25">
      <c r="A168" t="s">
        <v>3898</v>
      </c>
      <c r="B168" s="365" t="s">
        <v>874</v>
      </c>
      <c r="C168" s="371">
        <v>120</v>
      </c>
    </row>
    <row r="169" spans="1:3" ht="54" x14ac:dyDescent="0.25">
      <c r="A169" t="s">
        <v>3899</v>
      </c>
      <c r="B169" s="365" t="s">
        <v>3433</v>
      </c>
      <c r="C169" s="376">
        <v>60</v>
      </c>
    </row>
    <row r="170" spans="1:3" ht="72" x14ac:dyDescent="0.25">
      <c r="A170" t="s">
        <v>3900</v>
      </c>
      <c r="B170" s="365" t="s">
        <v>935</v>
      </c>
      <c r="C170" s="371">
        <v>150</v>
      </c>
    </row>
    <row r="171" spans="1:3" ht="72" x14ac:dyDescent="0.25">
      <c r="A171" t="s">
        <v>3901</v>
      </c>
      <c r="B171" s="365" t="s">
        <v>875</v>
      </c>
      <c r="C171" s="371">
        <v>90</v>
      </c>
    </row>
    <row r="172" spans="1:3" ht="54" x14ac:dyDescent="0.25">
      <c r="A172" t="s">
        <v>3902</v>
      </c>
      <c r="B172" s="365" t="s">
        <v>936</v>
      </c>
      <c r="C172" s="371">
        <v>90</v>
      </c>
    </row>
    <row r="173" spans="1:3" ht="72" x14ac:dyDescent="0.25">
      <c r="A173" t="s">
        <v>3903</v>
      </c>
      <c r="B173" s="365" t="s">
        <v>506</v>
      </c>
      <c r="C173" s="371">
        <v>60</v>
      </c>
    </row>
    <row r="174" spans="1:3" ht="54" x14ac:dyDescent="0.25">
      <c r="A174" t="s">
        <v>3904</v>
      </c>
      <c r="B174" s="365" t="s">
        <v>879</v>
      </c>
      <c r="C174" s="371">
        <v>60</v>
      </c>
    </row>
    <row r="175" spans="1:3" ht="72" x14ac:dyDescent="0.25">
      <c r="A175" t="s">
        <v>3905</v>
      </c>
      <c r="B175" s="365" t="s">
        <v>876</v>
      </c>
      <c r="C175" s="371">
        <v>30</v>
      </c>
    </row>
    <row r="176" spans="1:3" ht="72" x14ac:dyDescent="0.25">
      <c r="A176" t="s">
        <v>3906</v>
      </c>
      <c r="B176" s="365" t="s">
        <v>3434</v>
      </c>
      <c r="C176" s="371">
        <v>60</v>
      </c>
    </row>
    <row r="177" spans="1:3" ht="72" x14ac:dyDescent="0.25">
      <c r="A177" t="s">
        <v>3907</v>
      </c>
      <c r="B177" s="365" t="s">
        <v>3435</v>
      </c>
      <c r="C177" s="371">
        <v>60</v>
      </c>
    </row>
    <row r="178" spans="1:3" ht="54" x14ac:dyDescent="0.25">
      <c r="A178" t="s">
        <v>3908</v>
      </c>
      <c r="B178" s="365" t="s">
        <v>810</v>
      </c>
      <c r="C178" s="371">
        <v>450</v>
      </c>
    </row>
    <row r="179" spans="1:3" ht="72" x14ac:dyDescent="0.25">
      <c r="A179" t="s">
        <v>3909</v>
      </c>
      <c r="B179" s="365" t="s">
        <v>3424</v>
      </c>
      <c r="C179" s="371">
        <v>30</v>
      </c>
    </row>
    <row r="180" spans="1:3" ht="36" x14ac:dyDescent="0.25">
      <c r="A180" t="s">
        <v>3910</v>
      </c>
      <c r="B180" s="365" t="s">
        <v>846</v>
      </c>
      <c r="C180" s="371">
        <v>15</v>
      </c>
    </row>
    <row r="181" spans="1:3" ht="72" x14ac:dyDescent="0.25">
      <c r="A181" t="s">
        <v>3735</v>
      </c>
      <c r="B181" s="365" t="s">
        <v>847</v>
      </c>
      <c r="C181" s="371">
        <v>30</v>
      </c>
    </row>
    <row r="182" spans="1:3" ht="108" x14ac:dyDescent="0.25">
      <c r="A182" t="s">
        <v>3911</v>
      </c>
      <c r="B182" s="358" t="s">
        <v>1179</v>
      </c>
      <c r="C182" s="371">
        <v>45</v>
      </c>
    </row>
    <row r="183" spans="1:3" ht="18" x14ac:dyDescent="0.25">
      <c r="A183" t="s">
        <v>3730</v>
      </c>
      <c r="B183" s="365" t="s">
        <v>827</v>
      </c>
      <c r="C183" s="371">
        <v>45</v>
      </c>
    </row>
    <row r="184" spans="1:3" ht="36" x14ac:dyDescent="0.25">
      <c r="A184" t="s">
        <v>3912</v>
      </c>
      <c r="B184" s="365" t="s">
        <v>3426</v>
      </c>
      <c r="C184" s="371">
        <v>90</v>
      </c>
    </row>
    <row r="185" spans="1:3" ht="72" x14ac:dyDescent="0.25">
      <c r="A185" t="s">
        <v>3913</v>
      </c>
      <c r="B185" s="365" t="s">
        <v>853</v>
      </c>
      <c r="C185" s="371">
        <v>30</v>
      </c>
    </row>
    <row r="186" spans="1:3" ht="72" x14ac:dyDescent="0.25">
      <c r="A186" t="s">
        <v>3914</v>
      </c>
      <c r="B186" s="365" t="s">
        <v>864</v>
      </c>
      <c r="C186" s="371">
        <v>30</v>
      </c>
    </row>
    <row r="187" spans="1:3" ht="36" x14ac:dyDescent="0.25">
      <c r="A187" t="s">
        <v>3915</v>
      </c>
      <c r="B187" s="365" t="s">
        <v>838</v>
      </c>
      <c r="C187" s="371">
        <v>60</v>
      </c>
    </row>
    <row r="188" spans="1:3" ht="36" x14ac:dyDescent="0.25">
      <c r="A188" t="s">
        <v>3916</v>
      </c>
      <c r="B188" s="365" t="s">
        <v>851</v>
      </c>
      <c r="C188" s="371">
        <v>30</v>
      </c>
    </row>
    <row r="189" spans="1:3" ht="36" x14ac:dyDescent="0.25">
      <c r="A189" t="s">
        <v>3917</v>
      </c>
      <c r="B189" s="365" t="s">
        <v>865</v>
      </c>
      <c r="C189" s="371">
        <v>60</v>
      </c>
    </row>
    <row r="190" spans="1:3" ht="54" x14ac:dyDescent="0.25">
      <c r="A190" t="s">
        <v>3918</v>
      </c>
      <c r="B190" s="365" t="s">
        <v>866</v>
      </c>
      <c r="C190" s="371">
        <v>30</v>
      </c>
    </row>
    <row r="191" spans="1:3" ht="36" x14ac:dyDescent="0.25">
      <c r="A191" t="s">
        <v>3919</v>
      </c>
      <c r="B191" s="365" t="s">
        <v>931</v>
      </c>
      <c r="C191" s="371">
        <v>45</v>
      </c>
    </row>
    <row r="192" spans="1:3" ht="54" x14ac:dyDescent="0.25">
      <c r="A192" t="s">
        <v>3920</v>
      </c>
      <c r="B192" s="365" t="s">
        <v>867</v>
      </c>
      <c r="C192" s="371">
        <v>60</v>
      </c>
    </row>
    <row r="193" spans="1:3" ht="54" x14ac:dyDescent="0.25">
      <c r="A193" t="s">
        <v>3921</v>
      </c>
      <c r="B193" s="365" t="s">
        <v>932</v>
      </c>
      <c r="C193" s="371">
        <v>60</v>
      </c>
    </row>
    <row r="194" spans="1:3" ht="36" x14ac:dyDescent="0.25">
      <c r="A194" t="s">
        <v>3922</v>
      </c>
      <c r="B194" s="365" t="s">
        <v>504</v>
      </c>
      <c r="C194" s="371">
        <v>180</v>
      </c>
    </row>
    <row r="195" spans="1:3" ht="54" x14ac:dyDescent="0.25">
      <c r="A195" t="s">
        <v>3923</v>
      </c>
      <c r="B195" s="365" t="s">
        <v>933</v>
      </c>
      <c r="C195" s="371">
        <v>90</v>
      </c>
    </row>
    <row r="196" spans="1:3" ht="54" x14ac:dyDescent="0.25">
      <c r="A196" t="s">
        <v>3924</v>
      </c>
      <c r="B196" s="365" t="s">
        <v>934</v>
      </c>
      <c r="C196" s="371">
        <v>150</v>
      </c>
    </row>
    <row r="197" spans="1:3" ht="36" x14ac:dyDescent="0.25">
      <c r="A197" t="s">
        <v>3925</v>
      </c>
      <c r="B197" s="365" t="s">
        <v>874</v>
      </c>
      <c r="C197" s="371">
        <v>120</v>
      </c>
    </row>
    <row r="198" spans="1:3" ht="72" x14ac:dyDescent="0.25">
      <c r="A198" t="s">
        <v>3926</v>
      </c>
      <c r="B198" s="365" t="s">
        <v>935</v>
      </c>
      <c r="C198" s="371">
        <v>150</v>
      </c>
    </row>
    <row r="199" spans="1:3" ht="54" x14ac:dyDescent="0.25">
      <c r="A199" t="s">
        <v>3927</v>
      </c>
      <c r="B199" s="365" t="s">
        <v>936</v>
      </c>
      <c r="C199" s="371">
        <v>90</v>
      </c>
    </row>
    <row r="200" spans="1:3" ht="72" x14ac:dyDescent="0.25">
      <c r="A200" t="s">
        <v>3928</v>
      </c>
      <c r="B200" s="365" t="s">
        <v>506</v>
      </c>
      <c r="C200" s="371">
        <v>60</v>
      </c>
    </row>
    <row r="201" spans="1:3" ht="72" x14ac:dyDescent="0.25">
      <c r="A201" t="s">
        <v>3929</v>
      </c>
      <c r="B201" s="365" t="s">
        <v>873</v>
      </c>
      <c r="C201" s="371">
        <v>60</v>
      </c>
    </row>
    <row r="202" spans="1:3" ht="72" x14ac:dyDescent="0.25">
      <c r="A202" t="s">
        <v>3930</v>
      </c>
      <c r="B202" s="365" t="s">
        <v>3434</v>
      </c>
      <c r="C202" s="371">
        <v>60</v>
      </c>
    </row>
    <row r="203" spans="1:3" ht="54" x14ac:dyDescent="0.25">
      <c r="A203" t="s">
        <v>3931</v>
      </c>
      <c r="B203" s="365" t="s">
        <v>810</v>
      </c>
      <c r="C203" s="371">
        <v>360</v>
      </c>
    </row>
    <row r="204" spans="1:3" ht="72" x14ac:dyDescent="0.25">
      <c r="A204" s="352" t="s">
        <v>3932</v>
      </c>
      <c r="B204" s="360" t="s">
        <v>3424</v>
      </c>
      <c r="C204" s="372">
        <v>75</v>
      </c>
    </row>
    <row r="205" spans="1:3" ht="36" x14ac:dyDescent="0.25">
      <c r="A205" s="352" t="s">
        <v>3933</v>
      </c>
      <c r="B205" s="360" t="s">
        <v>846</v>
      </c>
      <c r="C205" s="372">
        <v>30</v>
      </c>
    </row>
    <row r="206" spans="1:3" ht="72" x14ac:dyDescent="0.25">
      <c r="A206" s="352" t="s">
        <v>3934</v>
      </c>
      <c r="B206" s="360" t="s">
        <v>847</v>
      </c>
      <c r="C206" s="372">
        <v>60</v>
      </c>
    </row>
    <row r="207" spans="1:3" ht="90" x14ac:dyDescent="0.25">
      <c r="A207" s="352" t="s">
        <v>3935</v>
      </c>
      <c r="B207" s="360" t="s">
        <v>3609</v>
      </c>
      <c r="C207" s="372">
        <v>75</v>
      </c>
    </row>
    <row r="208" spans="1:3" ht="18" x14ac:dyDescent="0.25">
      <c r="A208" s="352" t="s">
        <v>3936</v>
      </c>
      <c r="B208" s="360" t="s">
        <v>827</v>
      </c>
      <c r="C208" s="372">
        <v>75</v>
      </c>
    </row>
    <row r="209" spans="1:3" ht="36" x14ac:dyDescent="0.25">
      <c r="A209" s="352" t="s">
        <v>3937</v>
      </c>
      <c r="B209" s="360" t="s">
        <v>3436</v>
      </c>
      <c r="C209" s="377">
        <v>120</v>
      </c>
    </row>
    <row r="210" spans="1:3" ht="36" x14ac:dyDescent="0.25">
      <c r="A210" t="s">
        <v>3938</v>
      </c>
      <c r="B210" s="360" t="s">
        <v>851</v>
      </c>
      <c r="C210" s="372">
        <v>60</v>
      </c>
    </row>
    <row r="211" spans="1:3" ht="36" x14ac:dyDescent="0.25">
      <c r="A211" t="s">
        <v>3939</v>
      </c>
      <c r="B211" s="360" t="s">
        <v>839</v>
      </c>
      <c r="C211" s="372">
        <v>45</v>
      </c>
    </row>
    <row r="212" spans="1:3" ht="108" x14ac:dyDescent="0.25">
      <c r="A212" t="s">
        <v>3940</v>
      </c>
      <c r="B212" s="360" t="s">
        <v>942</v>
      </c>
      <c r="C212" s="372">
        <v>45</v>
      </c>
    </row>
    <row r="213" spans="1:3" ht="54" x14ac:dyDescent="0.25">
      <c r="A213" t="s">
        <v>3941</v>
      </c>
      <c r="B213" s="360" t="s">
        <v>943</v>
      </c>
      <c r="C213" s="372">
        <v>30</v>
      </c>
    </row>
    <row r="214" spans="1:3" ht="54" x14ac:dyDescent="0.25">
      <c r="A214" t="s">
        <v>3942</v>
      </c>
      <c r="B214" s="360" t="s">
        <v>944</v>
      </c>
      <c r="C214" s="372">
        <v>30</v>
      </c>
    </row>
    <row r="215" spans="1:3" ht="108" x14ac:dyDescent="0.25">
      <c r="A215" t="s">
        <v>3943</v>
      </c>
      <c r="B215" s="360" t="s">
        <v>3437</v>
      </c>
      <c r="C215" s="372">
        <v>30</v>
      </c>
    </row>
    <row r="216" spans="1:3" ht="72" x14ac:dyDescent="0.25">
      <c r="A216" t="s">
        <v>3944</v>
      </c>
      <c r="B216" s="360" t="s">
        <v>853</v>
      </c>
      <c r="C216" s="372">
        <v>30</v>
      </c>
    </row>
    <row r="217" spans="1:3" ht="90" x14ac:dyDescent="0.25">
      <c r="A217" t="s">
        <v>3945</v>
      </c>
      <c r="B217" s="360" t="s">
        <v>3438</v>
      </c>
      <c r="C217" s="372">
        <v>45</v>
      </c>
    </row>
    <row r="218" spans="1:3" ht="36" x14ac:dyDescent="0.25">
      <c r="A218" t="s">
        <v>3946</v>
      </c>
      <c r="B218" s="360" t="s">
        <v>945</v>
      </c>
      <c r="C218" s="372">
        <v>60</v>
      </c>
    </row>
    <row r="219" spans="1:3" ht="36" x14ac:dyDescent="0.25">
      <c r="A219" t="s">
        <v>3947</v>
      </c>
      <c r="B219" s="360" t="s">
        <v>946</v>
      </c>
      <c r="C219" s="372">
        <v>45</v>
      </c>
    </row>
    <row r="220" spans="1:3" ht="162" x14ac:dyDescent="0.25">
      <c r="A220" t="s">
        <v>3948</v>
      </c>
      <c r="B220" s="360" t="s">
        <v>947</v>
      </c>
      <c r="C220" s="372">
        <v>45</v>
      </c>
    </row>
    <row r="221" spans="1:3" ht="18" x14ac:dyDescent="0.25">
      <c r="A221" t="s">
        <v>3949</v>
      </c>
      <c r="B221" s="360" t="s">
        <v>948</v>
      </c>
      <c r="C221" s="372">
        <v>30</v>
      </c>
    </row>
    <row r="222" spans="1:3" ht="90" x14ac:dyDescent="0.25">
      <c r="A222" t="s">
        <v>3950</v>
      </c>
      <c r="B222" s="360" t="s">
        <v>949</v>
      </c>
      <c r="C222" s="372">
        <v>45</v>
      </c>
    </row>
    <row r="223" spans="1:3" ht="54" x14ac:dyDescent="0.25">
      <c r="A223" s="352" t="s">
        <v>3951</v>
      </c>
      <c r="B223" s="360" t="s">
        <v>950</v>
      </c>
      <c r="C223" s="372">
        <v>120</v>
      </c>
    </row>
    <row r="224" spans="1:3" ht="18" x14ac:dyDescent="0.25">
      <c r="A224" t="s">
        <v>3952</v>
      </c>
      <c r="B224" s="360" t="s">
        <v>951</v>
      </c>
      <c r="C224" s="372">
        <v>90</v>
      </c>
    </row>
    <row r="225" spans="1:3" ht="54" x14ac:dyDescent="0.25">
      <c r="A225" t="s">
        <v>3953</v>
      </c>
      <c r="B225" s="360" t="s">
        <v>3603</v>
      </c>
      <c r="C225" s="372">
        <v>90</v>
      </c>
    </row>
    <row r="226" spans="1:3" ht="72" x14ac:dyDescent="0.25">
      <c r="A226" t="s">
        <v>3954</v>
      </c>
      <c r="B226" s="360" t="s">
        <v>3439</v>
      </c>
      <c r="C226" s="372">
        <v>60</v>
      </c>
    </row>
    <row r="227" spans="1:3" ht="36" x14ac:dyDescent="0.25">
      <c r="A227" t="s">
        <v>3955</v>
      </c>
      <c r="B227" s="360" t="s">
        <v>954</v>
      </c>
      <c r="C227" s="372">
        <v>60</v>
      </c>
    </row>
    <row r="228" spans="1:3" ht="90" x14ac:dyDescent="0.25">
      <c r="A228" t="s">
        <v>3956</v>
      </c>
      <c r="B228" s="360" t="s">
        <v>3440</v>
      </c>
      <c r="C228" s="372">
        <v>60</v>
      </c>
    </row>
    <row r="229" spans="1:3" ht="72" x14ac:dyDescent="0.25">
      <c r="A229" t="s">
        <v>3957</v>
      </c>
      <c r="B229" s="360" t="s">
        <v>956</v>
      </c>
      <c r="C229" s="372">
        <v>90</v>
      </c>
    </row>
    <row r="230" spans="1:3" ht="72" x14ac:dyDescent="0.25">
      <c r="A230" t="s">
        <v>3958</v>
      </c>
      <c r="B230" s="360" t="s">
        <v>957</v>
      </c>
      <c r="C230" s="372">
        <v>90</v>
      </c>
    </row>
    <row r="231" spans="1:3" ht="126" x14ac:dyDescent="0.25">
      <c r="A231" t="s">
        <v>3959</v>
      </c>
      <c r="B231" s="360" t="s">
        <v>958</v>
      </c>
      <c r="C231" s="372">
        <v>90</v>
      </c>
    </row>
    <row r="232" spans="1:3" ht="90" x14ac:dyDescent="0.25">
      <c r="A232" t="s">
        <v>3960</v>
      </c>
      <c r="B232" s="360" t="s">
        <v>959</v>
      </c>
      <c r="C232" s="372">
        <v>120</v>
      </c>
    </row>
    <row r="233" spans="1:3" ht="54" x14ac:dyDescent="0.25">
      <c r="A233" t="s">
        <v>3961</v>
      </c>
      <c r="B233" s="360" t="s">
        <v>3441</v>
      </c>
      <c r="C233" s="372">
        <v>60</v>
      </c>
    </row>
    <row r="234" spans="1:3" ht="54" x14ac:dyDescent="0.25">
      <c r="A234" t="s">
        <v>3962</v>
      </c>
      <c r="B234" s="360" t="s">
        <v>3442</v>
      </c>
      <c r="C234" s="372">
        <v>60</v>
      </c>
    </row>
    <row r="235" spans="1:3" ht="36" x14ac:dyDescent="0.25">
      <c r="A235" t="s">
        <v>3963</v>
      </c>
      <c r="B235" s="360" t="s">
        <v>962</v>
      </c>
      <c r="C235" s="372">
        <v>60</v>
      </c>
    </row>
    <row r="236" spans="1:3" ht="108" x14ac:dyDescent="0.25">
      <c r="A236" t="s">
        <v>3964</v>
      </c>
      <c r="B236" s="360" t="s">
        <v>963</v>
      </c>
      <c r="C236" s="372">
        <v>90</v>
      </c>
    </row>
    <row r="237" spans="1:3" ht="108" x14ac:dyDescent="0.25">
      <c r="A237" t="s">
        <v>3965</v>
      </c>
      <c r="B237" s="360" t="s">
        <v>964</v>
      </c>
      <c r="C237" s="372">
        <v>60</v>
      </c>
    </row>
    <row r="238" spans="1:3" ht="90" x14ac:dyDescent="0.25">
      <c r="A238" t="s">
        <v>3966</v>
      </c>
      <c r="B238" s="360" t="s">
        <v>3443</v>
      </c>
      <c r="C238" s="372">
        <v>30</v>
      </c>
    </row>
    <row r="239" spans="1:3" ht="54" x14ac:dyDescent="0.25">
      <c r="A239" t="s">
        <v>3967</v>
      </c>
      <c r="B239" s="360" t="s">
        <v>969</v>
      </c>
      <c r="C239" s="372">
        <v>60</v>
      </c>
    </row>
    <row r="240" spans="1:3" ht="72" x14ac:dyDescent="0.25">
      <c r="A240" t="s">
        <v>3968</v>
      </c>
      <c r="B240" s="360" t="s">
        <v>3444</v>
      </c>
      <c r="C240" s="372">
        <v>90</v>
      </c>
    </row>
    <row r="241" spans="1:3" ht="72" x14ac:dyDescent="0.25">
      <c r="A241" t="s">
        <v>3969</v>
      </c>
      <c r="B241" s="360" t="s">
        <v>3445</v>
      </c>
      <c r="C241" s="372">
        <v>90</v>
      </c>
    </row>
    <row r="242" spans="1:3" ht="72" x14ac:dyDescent="0.25">
      <c r="A242" t="s">
        <v>3970</v>
      </c>
      <c r="B242" s="360" t="s">
        <v>3446</v>
      </c>
      <c r="C242" s="372">
        <v>150</v>
      </c>
    </row>
    <row r="243" spans="1:3" ht="108" x14ac:dyDescent="0.25">
      <c r="A243" t="s">
        <v>3971</v>
      </c>
      <c r="B243" s="360" t="s">
        <v>3447</v>
      </c>
      <c r="C243" s="372">
        <v>30</v>
      </c>
    </row>
    <row r="244" spans="1:3" ht="90" x14ac:dyDescent="0.25">
      <c r="A244" t="s">
        <v>3972</v>
      </c>
      <c r="B244" s="360" t="s">
        <v>897</v>
      </c>
      <c r="C244" s="372">
        <v>30</v>
      </c>
    </row>
    <row r="245" spans="1:3" ht="54" x14ac:dyDescent="0.25">
      <c r="A245" t="s">
        <v>3973</v>
      </c>
      <c r="B245" s="360" t="s">
        <v>810</v>
      </c>
      <c r="C245" s="372">
        <v>450</v>
      </c>
    </row>
    <row r="246" spans="1:3" ht="72" x14ac:dyDescent="0.25">
      <c r="A246" s="352" t="s">
        <v>3974</v>
      </c>
      <c r="B246" s="360" t="s">
        <v>3424</v>
      </c>
      <c r="C246" s="372">
        <v>30</v>
      </c>
    </row>
    <row r="247" spans="1:3" ht="36" x14ac:dyDescent="0.25">
      <c r="A247" s="352" t="s">
        <v>3975</v>
      </c>
      <c r="B247" s="360" t="s">
        <v>846</v>
      </c>
      <c r="C247" s="372">
        <v>15</v>
      </c>
    </row>
    <row r="248" spans="1:3" ht="72" x14ac:dyDescent="0.25">
      <c r="A248" s="352" t="s">
        <v>3976</v>
      </c>
      <c r="B248" s="360" t="s">
        <v>847</v>
      </c>
      <c r="C248" s="372">
        <v>30</v>
      </c>
    </row>
    <row r="249" spans="1:3" ht="108" x14ac:dyDescent="0.25">
      <c r="A249" s="352" t="s">
        <v>3977</v>
      </c>
      <c r="B249" s="360" t="s">
        <v>3610</v>
      </c>
      <c r="C249" s="372">
        <v>45</v>
      </c>
    </row>
    <row r="250" spans="1:3" ht="18" x14ac:dyDescent="0.25">
      <c r="A250" s="352" t="s">
        <v>3978</v>
      </c>
      <c r="B250" s="360" t="s">
        <v>827</v>
      </c>
      <c r="C250" s="372">
        <v>45</v>
      </c>
    </row>
    <row r="251" spans="1:3" ht="36" x14ac:dyDescent="0.25">
      <c r="A251" s="352" t="s">
        <v>3979</v>
      </c>
      <c r="B251" s="360" t="s">
        <v>3436</v>
      </c>
      <c r="C251" s="372">
        <v>90</v>
      </c>
    </row>
    <row r="252" spans="1:3" ht="36" x14ac:dyDescent="0.25">
      <c r="A252" s="352" t="s">
        <v>3980</v>
      </c>
      <c r="B252" s="360" t="s">
        <v>851</v>
      </c>
      <c r="C252" s="372">
        <v>45</v>
      </c>
    </row>
    <row r="253" spans="1:3" ht="36" x14ac:dyDescent="0.25">
      <c r="A253" s="352" t="s">
        <v>3981</v>
      </c>
      <c r="B253" s="360" t="s">
        <v>839</v>
      </c>
      <c r="C253" s="372">
        <v>45</v>
      </c>
    </row>
    <row r="254" spans="1:3" ht="108" x14ac:dyDescent="0.25">
      <c r="A254" s="352" t="s">
        <v>3982</v>
      </c>
      <c r="B254" s="360" t="s">
        <v>942</v>
      </c>
      <c r="C254" s="372">
        <v>30</v>
      </c>
    </row>
    <row r="255" spans="1:3" ht="54" x14ac:dyDescent="0.25">
      <c r="A255" s="352" t="s">
        <v>3983</v>
      </c>
      <c r="B255" s="360" t="s">
        <v>943</v>
      </c>
      <c r="C255" s="372">
        <v>30</v>
      </c>
    </row>
    <row r="256" spans="1:3" ht="54" x14ac:dyDescent="0.25">
      <c r="A256" s="352" t="s">
        <v>3984</v>
      </c>
      <c r="B256" s="360" t="s">
        <v>944</v>
      </c>
      <c r="C256" s="372">
        <v>30</v>
      </c>
    </row>
    <row r="257" spans="1:3" ht="108" x14ac:dyDescent="0.25">
      <c r="A257" s="352" t="s">
        <v>3985</v>
      </c>
      <c r="B257" s="360" t="s">
        <v>3437</v>
      </c>
      <c r="C257" s="372">
        <v>30</v>
      </c>
    </row>
    <row r="258" spans="1:3" ht="72" x14ac:dyDescent="0.25">
      <c r="A258" s="352" t="s">
        <v>3986</v>
      </c>
      <c r="B258" s="360" t="s">
        <v>853</v>
      </c>
      <c r="C258" s="372">
        <v>30</v>
      </c>
    </row>
    <row r="259" spans="1:3" ht="36" x14ac:dyDescent="0.25">
      <c r="A259" s="352" t="s">
        <v>3987</v>
      </c>
      <c r="B259" s="360" t="s">
        <v>945</v>
      </c>
      <c r="C259" s="372">
        <v>60</v>
      </c>
    </row>
    <row r="260" spans="1:3" ht="54" x14ac:dyDescent="0.25">
      <c r="A260" t="s">
        <v>3988</v>
      </c>
      <c r="B260" s="360" t="s">
        <v>950</v>
      </c>
      <c r="C260" s="372">
        <v>120</v>
      </c>
    </row>
    <row r="261" spans="1:3" ht="18" x14ac:dyDescent="0.25">
      <c r="A261" t="s">
        <v>3989</v>
      </c>
      <c r="B261" s="360" t="s">
        <v>951</v>
      </c>
      <c r="C261" s="372">
        <v>90</v>
      </c>
    </row>
    <row r="262" spans="1:3" ht="54" x14ac:dyDescent="0.25">
      <c r="A262" t="s">
        <v>3990</v>
      </c>
      <c r="B262" s="360" t="s">
        <v>3603</v>
      </c>
      <c r="C262" s="372">
        <v>90</v>
      </c>
    </row>
    <row r="263" spans="1:3" ht="72" x14ac:dyDescent="0.25">
      <c r="A263" t="s">
        <v>3991</v>
      </c>
      <c r="B263" s="360" t="s">
        <v>3448</v>
      </c>
      <c r="C263" s="372">
        <v>60</v>
      </c>
    </row>
    <row r="264" spans="1:3" ht="36" x14ac:dyDescent="0.25">
      <c r="A264" t="s">
        <v>3992</v>
      </c>
      <c r="B264" s="360" t="s">
        <v>954</v>
      </c>
      <c r="C264" s="372">
        <v>60</v>
      </c>
    </row>
    <row r="265" spans="1:3" ht="72" x14ac:dyDescent="0.25">
      <c r="A265" t="s">
        <v>3993</v>
      </c>
      <c r="B265" s="360" t="s">
        <v>956</v>
      </c>
      <c r="C265" s="372">
        <v>90</v>
      </c>
    </row>
    <row r="266" spans="1:3" ht="72" x14ac:dyDescent="0.25">
      <c r="A266" t="s">
        <v>3994</v>
      </c>
      <c r="B266" s="360" t="s">
        <v>957</v>
      </c>
      <c r="C266" s="372">
        <v>90</v>
      </c>
    </row>
    <row r="267" spans="1:3" ht="90" x14ac:dyDescent="0.25">
      <c r="A267" t="s">
        <v>3995</v>
      </c>
      <c r="B267" s="360" t="s">
        <v>959</v>
      </c>
      <c r="C267" s="372">
        <v>90</v>
      </c>
    </row>
    <row r="268" spans="1:3" ht="54" x14ac:dyDescent="0.25">
      <c r="A268" t="s">
        <v>3996</v>
      </c>
      <c r="B268" s="360" t="s">
        <v>3441</v>
      </c>
      <c r="C268" s="372">
        <v>60</v>
      </c>
    </row>
    <row r="269" spans="1:3" ht="54" x14ac:dyDescent="0.25">
      <c r="A269" t="s">
        <v>3997</v>
      </c>
      <c r="B269" s="360" t="s">
        <v>3442</v>
      </c>
      <c r="C269" s="372">
        <v>60</v>
      </c>
    </row>
    <row r="270" spans="1:3" ht="36" x14ac:dyDescent="0.25">
      <c r="A270" t="s">
        <v>3998</v>
      </c>
      <c r="B270" s="360" t="s">
        <v>962</v>
      </c>
      <c r="C270" s="372">
        <v>60</v>
      </c>
    </row>
    <row r="271" spans="1:3" ht="108" x14ac:dyDescent="0.25">
      <c r="A271" t="s">
        <v>3999</v>
      </c>
      <c r="B271" s="360" t="s">
        <v>963</v>
      </c>
      <c r="C271" s="372">
        <v>60</v>
      </c>
    </row>
    <row r="272" spans="1:3" ht="108" x14ac:dyDescent="0.25">
      <c r="A272" t="s">
        <v>4000</v>
      </c>
      <c r="B272" s="360" t="s">
        <v>964</v>
      </c>
      <c r="C272" s="372">
        <v>60</v>
      </c>
    </row>
    <row r="273" spans="1:3" ht="54" x14ac:dyDescent="0.25">
      <c r="A273" t="s">
        <v>4001</v>
      </c>
      <c r="B273" s="360" t="s">
        <v>965</v>
      </c>
      <c r="C273" s="372">
        <v>60</v>
      </c>
    </row>
    <row r="274" spans="1:3" ht="72" x14ac:dyDescent="0.25">
      <c r="A274" t="s">
        <v>4002</v>
      </c>
      <c r="B274" s="360" t="s">
        <v>3446</v>
      </c>
      <c r="C274" s="372">
        <v>90</v>
      </c>
    </row>
    <row r="275" spans="1:3" ht="54" x14ac:dyDescent="0.25">
      <c r="A275" t="s">
        <v>4003</v>
      </c>
      <c r="B275" s="360" t="s">
        <v>810</v>
      </c>
      <c r="C275" s="372">
        <v>360</v>
      </c>
    </row>
    <row r="276" spans="1:3" ht="18" x14ac:dyDescent="0.25">
      <c r="A276" t="s">
        <v>4004</v>
      </c>
      <c r="B276" s="366" t="s">
        <v>861</v>
      </c>
      <c r="C276" s="371">
        <v>30</v>
      </c>
    </row>
    <row r="277" spans="1:3" ht="18" x14ac:dyDescent="0.25">
      <c r="A277" t="s">
        <v>4005</v>
      </c>
      <c r="B277" s="366" t="s">
        <v>970</v>
      </c>
      <c r="C277" s="371">
        <v>15</v>
      </c>
    </row>
    <row r="278" spans="1:3" ht="18" x14ac:dyDescent="0.25">
      <c r="A278" t="s">
        <v>4006</v>
      </c>
      <c r="B278" s="366" t="s">
        <v>863</v>
      </c>
      <c r="C278" s="371">
        <v>30</v>
      </c>
    </row>
    <row r="279" spans="1:3" ht="18" x14ac:dyDescent="0.25">
      <c r="A279" t="s">
        <v>4007</v>
      </c>
      <c r="B279" s="366" t="s">
        <v>3449</v>
      </c>
      <c r="C279" s="371">
        <v>45</v>
      </c>
    </row>
    <row r="280" spans="1:3" ht="18" x14ac:dyDescent="0.25">
      <c r="A280" t="s">
        <v>4008</v>
      </c>
      <c r="B280" s="366" t="s">
        <v>827</v>
      </c>
      <c r="C280" s="371">
        <v>45</v>
      </c>
    </row>
    <row r="281" spans="1:3" ht="18" x14ac:dyDescent="0.25">
      <c r="A281" t="s">
        <v>4009</v>
      </c>
      <c r="B281" s="366" t="s">
        <v>971</v>
      </c>
      <c r="C281" s="371">
        <v>90</v>
      </c>
    </row>
    <row r="282" spans="1:3" ht="18" x14ac:dyDescent="0.25">
      <c r="A282" t="s">
        <v>4010</v>
      </c>
      <c r="B282" s="366" t="s">
        <v>853</v>
      </c>
      <c r="C282" s="378">
        <v>30</v>
      </c>
    </row>
    <row r="283" spans="1:3" ht="18" x14ac:dyDescent="0.25">
      <c r="A283" t="s">
        <v>4011</v>
      </c>
      <c r="B283" s="366" t="s">
        <v>972</v>
      </c>
      <c r="C283" s="378">
        <v>60</v>
      </c>
    </row>
    <row r="284" spans="1:3" ht="126" x14ac:dyDescent="0.25">
      <c r="A284" t="s">
        <v>4012</v>
      </c>
      <c r="B284" s="363" t="s">
        <v>882</v>
      </c>
      <c r="C284" s="378">
        <v>30</v>
      </c>
    </row>
    <row r="285" spans="1:3" ht="18" x14ac:dyDescent="0.25">
      <c r="A285" t="s">
        <v>4013</v>
      </c>
      <c r="B285" s="366" t="s">
        <v>973</v>
      </c>
      <c r="C285" s="378">
        <v>30</v>
      </c>
    </row>
    <row r="286" spans="1:3" ht="18" x14ac:dyDescent="0.25">
      <c r="A286" t="s">
        <v>4014</v>
      </c>
      <c r="B286" s="366" t="s">
        <v>839</v>
      </c>
      <c r="C286" s="378">
        <v>45</v>
      </c>
    </row>
    <row r="287" spans="1:3" ht="18" x14ac:dyDescent="0.25">
      <c r="A287" t="s">
        <v>4015</v>
      </c>
      <c r="B287" s="366" t="s">
        <v>944</v>
      </c>
      <c r="C287" s="378">
        <v>30</v>
      </c>
    </row>
    <row r="288" spans="1:3" ht="18" x14ac:dyDescent="0.25">
      <c r="A288" t="s">
        <v>4016</v>
      </c>
      <c r="B288" s="366" t="s">
        <v>864</v>
      </c>
      <c r="C288" s="378">
        <v>30</v>
      </c>
    </row>
    <row r="289" spans="1:3" ht="18" x14ac:dyDescent="0.25">
      <c r="A289" t="s">
        <v>4017</v>
      </c>
      <c r="B289" s="366" t="s">
        <v>945</v>
      </c>
      <c r="C289" s="371">
        <v>60</v>
      </c>
    </row>
    <row r="290" spans="1:3" ht="18" x14ac:dyDescent="0.25">
      <c r="A290" t="s">
        <v>4018</v>
      </c>
      <c r="B290" s="366" t="s">
        <v>974</v>
      </c>
      <c r="C290" s="371">
        <v>90</v>
      </c>
    </row>
    <row r="291" spans="1:3" ht="54" x14ac:dyDescent="0.25">
      <c r="A291" t="s">
        <v>4019</v>
      </c>
      <c r="B291" s="363" t="s">
        <v>3450</v>
      </c>
      <c r="C291" s="374">
        <v>60</v>
      </c>
    </row>
    <row r="292" spans="1:3" ht="18" x14ac:dyDescent="0.25">
      <c r="A292" t="s">
        <v>4020</v>
      </c>
      <c r="B292" s="366" t="s">
        <v>3451</v>
      </c>
      <c r="C292" s="378">
        <v>180</v>
      </c>
    </row>
    <row r="293" spans="1:3" ht="18" x14ac:dyDescent="0.25">
      <c r="A293" t="s">
        <v>4021</v>
      </c>
      <c r="B293" s="366" t="s">
        <v>3452</v>
      </c>
      <c r="C293" s="376">
        <v>120</v>
      </c>
    </row>
    <row r="294" spans="1:3" ht="18" x14ac:dyDescent="0.25">
      <c r="A294" t="s">
        <v>4022</v>
      </c>
      <c r="B294" s="367" t="s">
        <v>977</v>
      </c>
      <c r="C294" s="376">
        <v>90</v>
      </c>
    </row>
    <row r="295" spans="1:3" ht="18" x14ac:dyDescent="0.25">
      <c r="A295" t="s">
        <v>4023</v>
      </c>
      <c r="B295" s="366" t="s">
        <v>978</v>
      </c>
      <c r="C295" s="376">
        <v>90</v>
      </c>
    </row>
    <row r="296" spans="1:3" ht="18" x14ac:dyDescent="0.25">
      <c r="A296" t="s">
        <v>4024</v>
      </c>
      <c r="B296" s="366" t="s">
        <v>979</v>
      </c>
      <c r="C296" s="378">
        <v>60</v>
      </c>
    </row>
    <row r="297" spans="1:3" ht="18" x14ac:dyDescent="0.25">
      <c r="A297" t="s">
        <v>4025</v>
      </c>
      <c r="B297" s="366" t="s">
        <v>980</v>
      </c>
      <c r="C297" s="378">
        <v>60</v>
      </c>
    </row>
    <row r="298" spans="1:3" ht="144" x14ac:dyDescent="0.25">
      <c r="A298" t="s">
        <v>4026</v>
      </c>
      <c r="B298" s="358" t="s">
        <v>3453</v>
      </c>
      <c r="C298" s="371">
        <v>60</v>
      </c>
    </row>
    <row r="299" spans="1:3" ht="36" x14ac:dyDescent="0.25">
      <c r="A299" t="s">
        <v>4027</v>
      </c>
      <c r="B299" s="363" t="s">
        <v>3454</v>
      </c>
      <c r="C299" s="371">
        <v>60</v>
      </c>
    </row>
    <row r="300" spans="1:3" ht="18" x14ac:dyDescent="0.25">
      <c r="A300" t="s">
        <v>4028</v>
      </c>
      <c r="B300" s="366" t="s">
        <v>3455</v>
      </c>
      <c r="C300" s="378">
        <v>60</v>
      </c>
    </row>
    <row r="301" spans="1:3" ht="18" x14ac:dyDescent="0.25">
      <c r="A301" t="s">
        <v>4029</v>
      </c>
      <c r="B301" s="366" t="s">
        <v>3456</v>
      </c>
      <c r="C301" s="378">
        <v>60</v>
      </c>
    </row>
    <row r="302" spans="1:3" ht="18" x14ac:dyDescent="0.25">
      <c r="A302" t="s">
        <v>4030</v>
      </c>
      <c r="B302" s="366" t="s">
        <v>983</v>
      </c>
      <c r="C302" s="378">
        <v>60</v>
      </c>
    </row>
    <row r="303" spans="1:3" ht="18" x14ac:dyDescent="0.25">
      <c r="A303" t="s">
        <v>4031</v>
      </c>
      <c r="B303" s="366" t="s">
        <v>3611</v>
      </c>
      <c r="C303" s="378">
        <v>60</v>
      </c>
    </row>
    <row r="304" spans="1:3" ht="18" x14ac:dyDescent="0.25">
      <c r="A304" t="s">
        <v>4032</v>
      </c>
      <c r="B304" s="366" t="s">
        <v>981</v>
      </c>
      <c r="C304" s="378">
        <v>30</v>
      </c>
    </row>
    <row r="305" spans="1:3" ht="18" x14ac:dyDescent="0.25">
      <c r="A305" t="s">
        <v>4033</v>
      </c>
      <c r="B305" s="366" t="s">
        <v>985</v>
      </c>
      <c r="C305" s="378">
        <v>270</v>
      </c>
    </row>
    <row r="306" spans="1:3" ht="18" x14ac:dyDescent="0.25">
      <c r="A306" t="s">
        <v>4034</v>
      </c>
      <c r="B306" s="367" t="s">
        <v>845</v>
      </c>
      <c r="C306" s="371">
        <v>75</v>
      </c>
    </row>
    <row r="307" spans="1:3" ht="18" x14ac:dyDescent="0.25">
      <c r="A307" t="s">
        <v>4035</v>
      </c>
      <c r="B307" s="367" t="s">
        <v>846</v>
      </c>
      <c r="C307" s="371">
        <v>30</v>
      </c>
    </row>
    <row r="308" spans="1:3" ht="18" x14ac:dyDescent="0.25">
      <c r="A308" t="s">
        <v>4036</v>
      </c>
      <c r="B308" s="367" t="s">
        <v>847</v>
      </c>
      <c r="C308" s="371">
        <v>60</v>
      </c>
    </row>
    <row r="309" spans="1:3" ht="18" x14ac:dyDescent="0.25">
      <c r="A309" t="s">
        <v>4037</v>
      </c>
      <c r="B309" s="367" t="s">
        <v>3457</v>
      </c>
      <c r="C309" s="371">
        <v>75</v>
      </c>
    </row>
    <row r="310" spans="1:3" ht="18" x14ac:dyDescent="0.25">
      <c r="A310" t="s">
        <v>4038</v>
      </c>
      <c r="B310" s="367" t="s">
        <v>827</v>
      </c>
      <c r="C310" s="371">
        <v>75</v>
      </c>
    </row>
    <row r="311" spans="1:3" ht="18" x14ac:dyDescent="0.25">
      <c r="A311" t="s">
        <v>4039</v>
      </c>
      <c r="B311" s="367" t="s">
        <v>849</v>
      </c>
      <c r="C311" s="371">
        <v>120</v>
      </c>
    </row>
    <row r="312" spans="1:3" ht="18" x14ac:dyDescent="0.25">
      <c r="A312" t="s">
        <v>4040</v>
      </c>
      <c r="B312" s="367" t="s">
        <v>853</v>
      </c>
      <c r="C312" s="376">
        <v>30</v>
      </c>
    </row>
    <row r="313" spans="1:3" ht="18" x14ac:dyDescent="0.25">
      <c r="A313" t="s">
        <v>4041</v>
      </c>
      <c r="B313" s="367" t="s">
        <v>986</v>
      </c>
      <c r="C313" s="376">
        <v>60</v>
      </c>
    </row>
    <row r="314" spans="1:3" ht="18" x14ac:dyDescent="0.25">
      <c r="A314" t="s">
        <v>4042</v>
      </c>
      <c r="B314" s="367" t="s">
        <v>882</v>
      </c>
      <c r="C314" s="376">
        <v>30</v>
      </c>
    </row>
    <row r="315" spans="1:3" ht="18" x14ac:dyDescent="0.25">
      <c r="A315" t="s">
        <v>4043</v>
      </c>
      <c r="B315" s="367" t="s">
        <v>943</v>
      </c>
      <c r="C315" s="376">
        <v>30</v>
      </c>
    </row>
    <row r="316" spans="1:3" ht="18" x14ac:dyDescent="0.25">
      <c r="A316" t="s">
        <v>4044</v>
      </c>
      <c r="B316" s="367" t="s">
        <v>839</v>
      </c>
      <c r="C316" s="376">
        <v>45</v>
      </c>
    </row>
    <row r="317" spans="1:3" ht="18" x14ac:dyDescent="0.25">
      <c r="A317" t="s">
        <v>4045</v>
      </c>
      <c r="B317" s="367" t="s">
        <v>944</v>
      </c>
      <c r="C317" s="376">
        <v>30</v>
      </c>
    </row>
    <row r="318" spans="1:3" ht="18" x14ac:dyDescent="0.25">
      <c r="A318" t="s">
        <v>4046</v>
      </c>
      <c r="B318" s="367" t="s">
        <v>864</v>
      </c>
      <c r="C318" s="376">
        <v>30</v>
      </c>
    </row>
    <row r="319" spans="1:3" ht="18" x14ac:dyDescent="0.25">
      <c r="A319" t="s">
        <v>4047</v>
      </c>
      <c r="B319" s="367" t="s">
        <v>945</v>
      </c>
      <c r="C319" s="371">
        <v>60</v>
      </c>
    </row>
    <row r="320" spans="1:3" ht="18" x14ac:dyDescent="0.25">
      <c r="A320" t="s">
        <v>4048</v>
      </c>
      <c r="B320" s="367" t="s">
        <v>974</v>
      </c>
      <c r="C320" s="371">
        <v>90</v>
      </c>
    </row>
    <row r="321" spans="1:3" ht="54" x14ac:dyDescent="0.25">
      <c r="A321" t="s">
        <v>4049</v>
      </c>
      <c r="B321" s="358" t="s">
        <v>3450</v>
      </c>
      <c r="C321" s="371">
        <v>60</v>
      </c>
    </row>
    <row r="322" spans="1:3" ht="18" x14ac:dyDescent="0.25">
      <c r="A322" t="s">
        <v>4050</v>
      </c>
      <c r="B322" s="367" t="s">
        <v>3451</v>
      </c>
      <c r="C322" s="376">
        <v>180</v>
      </c>
    </row>
    <row r="323" spans="1:3" ht="18" x14ac:dyDescent="0.25">
      <c r="A323" t="s">
        <v>4051</v>
      </c>
      <c r="B323" s="367" t="s">
        <v>3452</v>
      </c>
      <c r="C323" s="376">
        <v>180</v>
      </c>
    </row>
    <row r="324" spans="1:3" ht="18" x14ac:dyDescent="0.25">
      <c r="A324" t="s">
        <v>4052</v>
      </c>
      <c r="B324" s="367" t="s">
        <v>977</v>
      </c>
      <c r="C324" s="376">
        <v>90</v>
      </c>
    </row>
    <row r="325" spans="1:3" ht="18" x14ac:dyDescent="0.25">
      <c r="A325" t="s">
        <v>4053</v>
      </c>
      <c r="B325" s="367" t="s">
        <v>987</v>
      </c>
      <c r="C325" s="376">
        <v>90</v>
      </c>
    </row>
    <row r="326" spans="1:3" ht="18" x14ac:dyDescent="0.25">
      <c r="A326" t="s">
        <v>4054</v>
      </c>
      <c r="B326" s="367" t="s">
        <v>978</v>
      </c>
      <c r="C326" s="376">
        <v>120</v>
      </c>
    </row>
    <row r="327" spans="1:3" ht="18" x14ac:dyDescent="0.25">
      <c r="A327" t="s">
        <v>4055</v>
      </c>
      <c r="B327" s="367" t="s">
        <v>988</v>
      </c>
      <c r="C327" s="376">
        <v>90</v>
      </c>
    </row>
    <row r="328" spans="1:3" ht="18" x14ac:dyDescent="0.25">
      <c r="A328" t="s">
        <v>4056</v>
      </c>
      <c r="B328" s="367" t="s">
        <v>979</v>
      </c>
      <c r="C328" s="376">
        <v>60</v>
      </c>
    </row>
    <row r="329" spans="1:3" ht="18" x14ac:dyDescent="0.25">
      <c r="A329" t="s">
        <v>4057</v>
      </c>
      <c r="B329" s="367" t="s">
        <v>3604</v>
      </c>
      <c r="C329" s="376">
        <v>45</v>
      </c>
    </row>
    <row r="330" spans="1:3" ht="18" x14ac:dyDescent="0.25">
      <c r="A330" t="s">
        <v>4058</v>
      </c>
      <c r="B330" s="367" t="s">
        <v>980</v>
      </c>
      <c r="C330" s="376">
        <v>60</v>
      </c>
    </row>
    <row r="331" spans="1:3" ht="18" x14ac:dyDescent="0.25">
      <c r="A331" t="s">
        <v>4059</v>
      </c>
      <c r="B331" s="367" t="s">
        <v>990</v>
      </c>
      <c r="C331" s="376">
        <v>150</v>
      </c>
    </row>
    <row r="332" spans="1:3" ht="144" x14ac:dyDescent="0.25">
      <c r="A332" t="s">
        <v>4060</v>
      </c>
      <c r="B332" s="358" t="s">
        <v>3453</v>
      </c>
      <c r="C332" s="371">
        <v>60</v>
      </c>
    </row>
    <row r="333" spans="1:3" ht="18" x14ac:dyDescent="0.25">
      <c r="A333" t="s">
        <v>4061</v>
      </c>
      <c r="B333" s="367" t="s">
        <v>897</v>
      </c>
      <c r="C333" s="376">
        <v>30</v>
      </c>
    </row>
    <row r="334" spans="1:3" ht="18" x14ac:dyDescent="0.25">
      <c r="A334" t="s">
        <v>4062</v>
      </c>
      <c r="B334" s="367" t="s">
        <v>993</v>
      </c>
      <c r="C334" s="376">
        <v>180</v>
      </c>
    </row>
    <row r="335" spans="1:3" ht="18" x14ac:dyDescent="0.25">
      <c r="A335" t="s">
        <v>4063</v>
      </c>
      <c r="B335" s="367" t="s">
        <v>3458</v>
      </c>
      <c r="C335" s="376">
        <v>30</v>
      </c>
    </row>
    <row r="336" spans="1:3" ht="18" x14ac:dyDescent="0.25">
      <c r="A336" t="s">
        <v>4064</v>
      </c>
      <c r="B336" s="367" t="s">
        <v>3455</v>
      </c>
      <c r="C336" s="376">
        <v>60</v>
      </c>
    </row>
    <row r="337" spans="1:3" ht="18" x14ac:dyDescent="0.25">
      <c r="A337" t="s">
        <v>4065</v>
      </c>
      <c r="B337" s="367" t="s">
        <v>3456</v>
      </c>
      <c r="C337" s="376">
        <v>60</v>
      </c>
    </row>
    <row r="338" spans="1:3" ht="18" x14ac:dyDescent="0.25">
      <c r="A338" t="s">
        <v>4066</v>
      </c>
      <c r="B338" s="367" t="s">
        <v>983</v>
      </c>
      <c r="C338" s="376">
        <v>60</v>
      </c>
    </row>
    <row r="339" spans="1:3" ht="18" x14ac:dyDescent="0.25">
      <c r="A339" t="s">
        <v>4067</v>
      </c>
      <c r="B339" s="367" t="s">
        <v>3459</v>
      </c>
      <c r="C339" s="376">
        <v>60</v>
      </c>
    </row>
    <row r="340" spans="1:3" ht="18" x14ac:dyDescent="0.25">
      <c r="A340" t="s">
        <v>4068</v>
      </c>
      <c r="B340" s="367" t="s">
        <v>981</v>
      </c>
      <c r="C340" s="376">
        <v>30</v>
      </c>
    </row>
    <row r="341" spans="1:3" ht="18" x14ac:dyDescent="0.25">
      <c r="A341" t="s">
        <v>4069</v>
      </c>
      <c r="B341" s="367" t="s">
        <v>878</v>
      </c>
      <c r="C341" s="376">
        <v>45</v>
      </c>
    </row>
    <row r="342" spans="1:3" ht="18" x14ac:dyDescent="0.25">
      <c r="A342" t="s">
        <v>4070</v>
      </c>
      <c r="B342" s="367" t="s">
        <v>985</v>
      </c>
      <c r="C342" s="376">
        <v>270</v>
      </c>
    </row>
    <row r="343" spans="1:3" ht="36" x14ac:dyDescent="0.25">
      <c r="A343" t="s">
        <v>4071</v>
      </c>
      <c r="B343" s="358" t="s">
        <v>845</v>
      </c>
      <c r="C343" s="371">
        <v>30</v>
      </c>
    </row>
    <row r="344" spans="1:3" ht="36" x14ac:dyDescent="0.25">
      <c r="A344" t="s">
        <v>4072</v>
      </c>
      <c r="B344" s="358" t="s">
        <v>846</v>
      </c>
      <c r="C344" s="371">
        <v>15</v>
      </c>
    </row>
    <row r="345" spans="1:3" ht="72" x14ac:dyDescent="0.25">
      <c r="A345" t="s">
        <v>4073</v>
      </c>
      <c r="B345" s="358" t="s">
        <v>847</v>
      </c>
      <c r="C345" s="371">
        <v>30</v>
      </c>
    </row>
    <row r="346" spans="1:3" ht="108" x14ac:dyDescent="0.25">
      <c r="A346" t="s">
        <v>4074</v>
      </c>
      <c r="B346" s="358" t="s">
        <v>3418</v>
      </c>
      <c r="C346" s="371">
        <v>45</v>
      </c>
    </row>
    <row r="347" spans="1:3" ht="18" x14ac:dyDescent="0.25">
      <c r="A347" t="s">
        <v>4075</v>
      </c>
      <c r="B347" s="358" t="s">
        <v>827</v>
      </c>
      <c r="C347" s="371">
        <v>45</v>
      </c>
    </row>
    <row r="348" spans="1:3" ht="54" x14ac:dyDescent="0.25">
      <c r="A348" t="s">
        <v>4076</v>
      </c>
      <c r="B348" s="358" t="s">
        <v>3600</v>
      </c>
      <c r="C348" s="371">
        <v>90</v>
      </c>
    </row>
    <row r="349" spans="1:3" ht="36" x14ac:dyDescent="0.25">
      <c r="A349" t="s">
        <v>4077</v>
      </c>
      <c r="B349" s="360" t="s">
        <v>851</v>
      </c>
      <c r="C349" s="372">
        <v>75</v>
      </c>
    </row>
    <row r="350" spans="1:3" ht="72" x14ac:dyDescent="0.25">
      <c r="A350" t="s">
        <v>4078</v>
      </c>
      <c r="B350" s="360" t="s">
        <v>997</v>
      </c>
      <c r="C350" s="372">
        <v>30</v>
      </c>
    </row>
    <row r="351" spans="1:3" ht="72" x14ac:dyDescent="0.25">
      <c r="A351" t="s">
        <v>4079</v>
      </c>
      <c r="B351" s="360" t="s">
        <v>864</v>
      </c>
      <c r="C351" s="372">
        <v>30</v>
      </c>
    </row>
    <row r="352" spans="1:3" ht="72" x14ac:dyDescent="0.25">
      <c r="A352" t="s">
        <v>4080</v>
      </c>
      <c r="B352" s="360" t="s">
        <v>1018</v>
      </c>
      <c r="C352" s="372">
        <v>75</v>
      </c>
    </row>
    <row r="353" spans="1:3" ht="54" x14ac:dyDescent="0.25">
      <c r="A353" t="s">
        <v>4081</v>
      </c>
      <c r="B353" s="360" t="s">
        <v>3460</v>
      </c>
      <c r="C353" s="372">
        <v>30</v>
      </c>
    </row>
    <row r="354" spans="1:3" ht="72" x14ac:dyDescent="0.25">
      <c r="A354" t="s">
        <v>4082</v>
      </c>
      <c r="B354" s="360" t="s">
        <v>1102</v>
      </c>
      <c r="C354" s="372">
        <v>75</v>
      </c>
    </row>
    <row r="355" spans="1:3" ht="90" x14ac:dyDescent="0.25">
      <c r="A355" t="s">
        <v>4083</v>
      </c>
      <c r="B355" s="360" t="s">
        <v>3461</v>
      </c>
      <c r="C355" s="372">
        <v>30</v>
      </c>
    </row>
    <row r="356" spans="1:3" ht="72" x14ac:dyDescent="0.25">
      <c r="A356" t="s">
        <v>4084</v>
      </c>
      <c r="B356" s="360" t="s">
        <v>853</v>
      </c>
      <c r="C356" s="372">
        <v>30</v>
      </c>
    </row>
    <row r="357" spans="1:3" ht="36" x14ac:dyDescent="0.25">
      <c r="A357" t="s">
        <v>4085</v>
      </c>
      <c r="B357" s="360" t="s">
        <v>3462</v>
      </c>
      <c r="C357" s="372">
        <v>60</v>
      </c>
    </row>
    <row r="358" spans="1:3" ht="36" x14ac:dyDescent="0.25">
      <c r="A358" t="s">
        <v>4086</v>
      </c>
      <c r="B358" s="360" t="s">
        <v>1106</v>
      </c>
      <c r="C358" s="372">
        <v>60</v>
      </c>
    </row>
    <row r="359" spans="1:3" ht="36" x14ac:dyDescent="0.25">
      <c r="A359" t="s">
        <v>4087</v>
      </c>
      <c r="B359" s="360" t="s">
        <v>999</v>
      </c>
      <c r="C359" s="372">
        <v>60</v>
      </c>
    </row>
    <row r="360" spans="1:3" ht="72" x14ac:dyDescent="0.25">
      <c r="A360" t="s">
        <v>4088</v>
      </c>
      <c r="B360" s="360" t="s">
        <v>3463</v>
      </c>
      <c r="C360" s="372">
        <v>180</v>
      </c>
    </row>
    <row r="361" spans="1:3" ht="72" x14ac:dyDescent="0.25">
      <c r="A361" t="s">
        <v>4089</v>
      </c>
      <c r="B361" s="360" t="s">
        <v>3464</v>
      </c>
      <c r="C361" s="372">
        <v>60</v>
      </c>
    </row>
    <row r="362" spans="1:3" ht="54" x14ac:dyDescent="0.25">
      <c r="A362" t="s">
        <v>4090</v>
      </c>
      <c r="B362" s="360" t="s">
        <v>3465</v>
      </c>
      <c r="C362" s="372">
        <v>180</v>
      </c>
    </row>
    <row r="363" spans="1:3" ht="54" x14ac:dyDescent="0.25">
      <c r="A363" t="s">
        <v>4091</v>
      </c>
      <c r="B363" s="360" t="s">
        <v>3466</v>
      </c>
      <c r="C363" s="372">
        <v>120</v>
      </c>
    </row>
    <row r="364" spans="1:3" ht="108" x14ac:dyDescent="0.25">
      <c r="A364" t="s">
        <v>4092</v>
      </c>
      <c r="B364" s="360" t="s">
        <v>3467</v>
      </c>
      <c r="C364" s="372">
        <v>90</v>
      </c>
    </row>
    <row r="365" spans="1:3" ht="108" x14ac:dyDescent="0.25">
      <c r="A365" t="s">
        <v>4093</v>
      </c>
      <c r="B365" s="360" t="s">
        <v>3468</v>
      </c>
      <c r="C365" s="372">
        <v>120</v>
      </c>
    </row>
    <row r="366" spans="1:3" ht="90" x14ac:dyDescent="0.25">
      <c r="A366" t="s">
        <v>4094</v>
      </c>
      <c r="B366" s="360" t="s">
        <v>3469</v>
      </c>
      <c r="C366" s="372">
        <v>120</v>
      </c>
    </row>
    <row r="367" spans="1:3" ht="72" x14ac:dyDescent="0.25">
      <c r="A367" t="s">
        <v>4095</v>
      </c>
      <c r="B367" s="360" t="s">
        <v>1108</v>
      </c>
      <c r="C367" s="372">
        <v>60</v>
      </c>
    </row>
    <row r="368" spans="1:3" ht="36" x14ac:dyDescent="0.25">
      <c r="A368" t="s">
        <v>4096</v>
      </c>
      <c r="B368" s="360" t="s">
        <v>3470</v>
      </c>
      <c r="C368" s="372">
        <v>180</v>
      </c>
    </row>
    <row r="369" spans="1:3" ht="36" x14ac:dyDescent="0.25">
      <c r="A369" t="s">
        <v>4097</v>
      </c>
      <c r="B369" s="358" t="s">
        <v>845</v>
      </c>
      <c r="C369" s="371">
        <v>75</v>
      </c>
    </row>
    <row r="370" spans="1:3" ht="36" x14ac:dyDescent="0.25">
      <c r="A370" t="s">
        <v>4098</v>
      </c>
      <c r="B370" s="358" t="s">
        <v>846</v>
      </c>
      <c r="C370" s="371">
        <v>30</v>
      </c>
    </row>
    <row r="371" spans="1:3" ht="72" x14ac:dyDescent="0.25">
      <c r="A371" t="s">
        <v>4099</v>
      </c>
      <c r="B371" s="358" t="s">
        <v>847</v>
      </c>
      <c r="C371" s="371">
        <v>60</v>
      </c>
    </row>
    <row r="372" spans="1:3" ht="108" x14ac:dyDescent="0.25">
      <c r="A372" t="s">
        <v>4100</v>
      </c>
      <c r="B372" s="358" t="s">
        <v>3418</v>
      </c>
      <c r="C372" s="371">
        <v>75</v>
      </c>
    </row>
    <row r="373" spans="1:3" ht="18" x14ac:dyDescent="0.25">
      <c r="A373" t="s">
        <v>4101</v>
      </c>
      <c r="B373" s="358" t="s">
        <v>827</v>
      </c>
      <c r="C373" s="371">
        <v>75</v>
      </c>
    </row>
    <row r="374" spans="1:3" ht="54" x14ac:dyDescent="0.25">
      <c r="A374" t="s">
        <v>4102</v>
      </c>
      <c r="B374" s="358" t="s">
        <v>3600</v>
      </c>
      <c r="C374" s="371">
        <v>120</v>
      </c>
    </row>
    <row r="375" spans="1:3" ht="36" x14ac:dyDescent="0.25">
      <c r="A375" t="s">
        <v>4103</v>
      </c>
      <c r="B375" s="359" t="s">
        <v>851</v>
      </c>
      <c r="C375" s="372">
        <v>75</v>
      </c>
    </row>
    <row r="376" spans="1:3" ht="72" x14ac:dyDescent="0.25">
      <c r="A376" t="s">
        <v>4104</v>
      </c>
      <c r="B376" s="359" t="s">
        <v>997</v>
      </c>
      <c r="C376" s="372">
        <v>30</v>
      </c>
    </row>
    <row r="377" spans="1:3" ht="72" x14ac:dyDescent="0.25">
      <c r="A377" t="s">
        <v>4105</v>
      </c>
      <c r="B377" s="359" t="s">
        <v>864</v>
      </c>
      <c r="C377" s="372">
        <v>30</v>
      </c>
    </row>
    <row r="378" spans="1:3" ht="72" x14ac:dyDescent="0.25">
      <c r="A378" t="s">
        <v>4106</v>
      </c>
      <c r="B378" s="359" t="s">
        <v>3471</v>
      </c>
      <c r="C378" s="372">
        <v>75</v>
      </c>
    </row>
    <row r="379" spans="1:3" ht="54" x14ac:dyDescent="0.25">
      <c r="A379" t="s">
        <v>4107</v>
      </c>
      <c r="B379" s="359" t="s">
        <v>1016</v>
      </c>
      <c r="C379" s="372">
        <v>30</v>
      </c>
    </row>
    <row r="380" spans="1:3" ht="72" x14ac:dyDescent="0.25">
      <c r="A380" t="s">
        <v>4108</v>
      </c>
      <c r="B380" s="359" t="s">
        <v>1099</v>
      </c>
      <c r="C380" s="372">
        <v>60</v>
      </c>
    </row>
    <row r="381" spans="1:3" ht="54" x14ac:dyDescent="0.25">
      <c r="A381" t="s">
        <v>4109</v>
      </c>
      <c r="B381" s="359" t="s">
        <v>3460</v>
      </c>
      <c r="C381" s="372">
        <v>30</v>
      </c>
    </row>
    <row r="382" spans="1:3" ht="72" x14ac:dyDescent="0.25">
      <c r="A382" t="s">
        <v>4110</v>
      </c>
      <c r="B382" s="359" t="s">
        <v>3472</v>
      </c>
      <c r="C382" s="372">
        <v>90</v>
      </c>
    </row>
    <row r="383" spans="1:3" ht="72" x14ac:dyDescent="0.25">
      <c r="A383" t="s">
        <v>4111</v>
      </c>
      <c r="B383" s="359" t="s">
        <v>1103</v>
      </c>
      <c r="C383" s="372">
        <v>60</v>
      </c>
    </row>
    <row r="384" spans="1:3" ht="36" x14ac:dyDescent="0.25">
      <c r="A384" t="s">
        <v>4112</v>
      </c>
      <c r="B384" s="359" t="s">
        <v>3473</v>
      </c>
      <c r="C384" s="372">
        <v>60</v>
      </c>
    </row>
    <row r="385" spans="1:3" ht="54" x14ac:dyDescent="0.25">
      <c r="A385" t="s">
        <v>4113</v>
      </c>
      <c r="B385" s="365" t="s">
        <v>1105</v>
      </c>
      <c r="C385" s="371">
        <v>30</v>
      </c>
    </row>
    <row r="386" spans="1:3" ht="72" x14ac:dyDescent="0.25">
      <c r="A386" t="s">
        <v>4114</v>
      </c>
      <c r="B386" s="365" t="s">
        <v>878</v>
      </c>
      <c r="C386" s="379">
        <v>45</v>
      </c>
    </row>
    <row r="387" spans="1:3" ht="72" x14ac:dyDescent="0.25">
      <c r="A387" t="s">
        <v>4115</v>
      </c>
      <c r="B387" s="358" t="s">
        <v>853</v>
      </c>
      <c r="C387" s="371">
        <v>30</v>
      </c>
    </row>
    <row r="388" spans="1:3" ht="36" x14ac:dyDescent="0.25">
      <c r="A388" t="s">
        <v>4116</v>
      </c>
      <c r="B388" s="358" t="s">
        <v>1106</v>
      </c>
      <c r="C388" s="371">
        <v>60</v>
      </c>
    </row>
    <row r="389" spans="1:3" ht="36" x14ac:dyDescent="0.25">
      <c r="A389" t="s">
        <v>4117</v>
      </c>
      <c r="B389" s="358" t="s">
        <v>999</v>
      </c>
      <c r="C389" s="371">
        <v>60</v>
      </c>
    </row>
    <row r="390" spans="1:3" ht="72" x14ac:dyDescent="0.25">
      <c r="A390" t="s">
        <v>4118</v>
      </c>
      <c r="B390" s="358" t="s">
        <v>3463</v>
      </c>
      <c r="C390" s="371">
        <v>150</v>
      </c>
    </row>
    <row r="391" spans="1:3" ht="90" x14ac:dyDescent="0.25">
      <c r="A391" t="s">
        <v>4119</v>
      </c>
      <c r="B391" s="358" t="s">
        <v>1020</v>
      </c>
      <c r="C391" s="371">
        <v>90</v>
      </c>
    </row>
    <row r="392" spans="1:3" ht="72" x14ac:dyDescent="0.25">
      <c r="A392" t="s">
        <v>4120</v>
      </c>
      <c r="B392" s="358" t="s">
        <v>3474</v>
      </c>
      <c r="C392" s="371">
        <v>60</v>
      </c>
    </row>
    <row r="393" spans="1:3" ht="72" x14ac:dyDescent="0.25">
      <c r="A393" t="s">
        <v>4121</v>
      </c>
      <c r="B393" s="358" t="s">
        <v>3475</v>
      </c>
      <c r="C393" s="371">
        <v>120</v>
      </c>
    </row>
    <row r="394" spans="1:3" ht="90" x14ac:dyDescent="0.25">
      <c r="A394" t="s">
        <v>4122</v>
      </c>
      <c r="B394" s="358" t="s">
        <v>3476</v>
      </c>
      <c r="C394" s="371">
        <v>150</v>
      </c>
    </row>
    <row r="395" spans="1:3" ht="90" x14ac:dyDescent="0.25">
      <c r="A395" t="s">
        <v>4123</v>
      </c>
      <c r="B395" s="358" t="s">
        <v>3477</v>
      </c>
      <c r="C395" s="371">
        <v>60</v>
      </c>
    </row>
    <row r="396" spans="1:3" ht="54" x14ac:dyDescent="0.25">
      <c r="A396" t="s">
        <v>4124</v>
      </c>
      <c r="B396" s="358" t="s">
        <v>3466</v>
      </c>
      <c r="C396" s="371">
        <v>120</v>
      </c>
    </row>
    <row r="397" spans="1:3" ht="90" x14ac:dyDescent="0.25">
      <c r="A397" t="s">
        <v>4125</v>
      </c>
      <c r="B397" s="358" t="s">
        <v>3478</v>
      </c>
      <c r="C397" s="371">
        <v>60</v>
      </c>
    </row>
    <row r="398" spans="1:3" ht="144" x14ac:dyDescent="0.25">
      <c r="A398" t="s">
        <v>4126</v>
      </c>
      <c r="B398" s="360" t="s">
        <v>3479</v>
      </c>
      <c r="C398" s="371">
        <v>60</v>
      </c>
    </row>
    <row r="399" spans="1:3" ht="36" x14ac:dyDescent="0.25">
      <c r="A399" t="s">
        <v>4127</v>
      </c>
      <c r="B399" s="358" t="s">
        <v>3480</v>
      </c>
      <c r="C399" s="371">
        <v>60</v>
      </c>
    </row>
    <row r="400" spans="1:3" ht="108" x14ac:dyDescent="0.25">
      <c r="A400" t="s">
        <v>4128</v>
      </c>
      <c r="B400" s="360" t="s">
        <v>3468</v>
      </c>
      <c r="C400" s="371">
        <v>180</v>
      </c>
    </row>
    <row r="401" spans="1:3" ht="90" x14ac:dyDescent="0.25">
      <c r="A401" t="s">
        <v>4129</v>
      </c>
      <c r="B401" s="360" t="s">
        <v>3481</v>
      </c>
      <c r="C401" s="371">
        <v>180</v>
      </c>
    </row>
    <row r="402" spans="1:3" ht="72" x14ac:dyDescent="0.25">
      <c r="A402" t="s">
        <v>4130</v>
      </c>
      <c r="B402" s="358" t="s">
        <v>1028</v>
      </c>
      <c r="C402" s="371">
        <v>60</v>
      </c>
    </row>
    <row r="403" spans="1:3" ht="36" x14ac:dyDescent="0.25">
      <c r="A403" t="s">
        <v>4131</v>
      </c>
      <c r="B403" s="360" t="s">
        <v>3482</v>
      </c>
      <c r="C403" s="371">
        <v>60</v>
      </c>
    </row>
    <row r="404" spans="1:3" ht="54" x14ac:dyDescent="0.25">
      <c r="A404" t="s">
        <v>4132</v>
      </c>
      <c r="B404" s="358" t="s">
        <v>985</v>
      </c>
      <c r="C404" s="371">
        <v>225</v>
      </c>
    </row>
    <row r="405" spans="1:3" ht="36" x14ac:dyDescent="0.25">
      <c r="A405" t="s">
        <v>4133</v>
      </c>
      <c r="B405" s="358" t="s">
        <v>845</v>
      </c>
      <c r="C405" s="371">
        <v>30</v>
      </c>
    </row>
    <row r="406" spans="1:3" ht="36" x14ac:dyDescent="0.25">
      <c r="A406" t="s">
        <v>4134</v>
      </c>
      <c r="B406" s="358" t="s">
        <v>846</v>
      </c>
      <c r="C406" s="371">
        <v>15</v>
      </c>
    </row>
    <row r="407" spans="1:3" ht="72" x14ac:dyDescent="0.25">
      <c r="A407" t="s">
        <v>4135</v>
      </c>
      <c r="B407" s="358" t="s">
        <v>847</v>
      </c>
      <c r="C407" s="371">
        <v>30</v>
      </c>
    </row>
    <row r="408" spans="1:3" ht="108" x14ac:dyDescent="0.25">
      <c r="A408" t="s">
        <v>4136</v>
      </c>
      <c r="B408" s="358" t="s">
        <v>3418</v>
      </c>
      <c r="C408" s="371">
        <v>45</v>
      </c>
    </row>
    <row r="409" spans="1:3" ht="18" x14ac:dyDescent="0.25">
      <c r="A409" t="s">
        <v>4137</v>
      </c>
      <c r="B409" s="358" t="s">
        <v>827</v>
      </c>
      <c r="C409" s="371">
        <v>45</v>
      </c>
    </row>
    <row r="410" spans="1:3" ht="54" x14ac:dyDescent="0.25">
      <c r="A410" t="s">
        <v>4138</v>
      </c>
      <c r="B410" s="358" t="s">
        <v>3600</v>
      </c>
      <c r="C410" s="371">
        <v>90</v>
      </c>
    </row>
    <row r="411" spans="1:3" ht="36" x14ac:dyDescent="0.25">
      <c r="A411" t="s">
        <v>4139</v>
      </c>
      <c r="B411" s="358" t="s">
        <v>851</v>
      </c>
      <c r="C411" s="371">
        <v>75</v>
      </c>
    </row>
    <row r="412" spans="1:3" ht="54" x14ac:dyDescent="0.25">
      <c r="A412" t="s">
        <v>4140</v>
      </c>
      <c r="B412" s="358" t="s">
        <v>1042</v>
      </c>
      <c r="C412" s="371">
        <v>45</v>
      </c>
    </row>
    <row r="413" spans="1:3" ht="72" x14ac:dyDescent="0.25">
      <c r="A413" t="s">
        <v>4141</v>
      </c>
      <c r="B413" s="358" t="s">
        <v>1043</v>
      </c>
      <c r="C413" s="371">
        <v>60</v>
      </c>
    </row>
    <row r="414" spans="1:3" ht="126" x14ac:dyDescent="0.25">
      <c r="A414" t="s">
        <v>4142</v>
      </c>
      <c r="B414" s="358" t="s">
        <v>1044</v>
      </c>
      <c r="C414" s="371">
        <v>30</v>
      </c>
    </row>
    <row r="415" spans="1:3" ht="36" x14ac:dyDescent="0.25">
      <c r="A415" t="s">
        <v>4143</v>
      </c>
      <c r="B415" s="358" t="s">
        <v>838</v>
      </c>
      <c r="C415" s="371">
        <v>60</v>
      </c>
    </row>
    <row r="416" spans="1:3" ht="90" x14ac:dyDescent="0.25">
      <c r="A416" t="s">
        <v>4144</v>
      </c>
      <c r="B416" s="358" t="s">
        <v>1045</v>
      </c>
      <c r="C416" s="371">
        <v>45</v>
      </c>
    </row>
    <row r="417" spans="1:3" ht="108" x14ac:dyDescent="0.25">
      <c r="A417" t="s">
        <v>4145</v>
      </c>
      <c r="B417" s="358" t="s">
        <v>1046</v>
      </c>
      <c r="C417" s="371">
        <v>60</v>
      </c>
    </row>
    <row r="418" spans="1:3" ht="90" x14ac:dyDescent="0.25">
      <c r="A418" t="s">
        <v>4146</v>
      </c>
      <c r="B418" s="360" t="s">
        <v>3461</v>
      </c>
      <c r="C418" s="380">
        <v>30</v>
      </c>
    </row>
    <row r="419" spans="1:3" ht="72" x14ac:dyDescent="0.25">
      <c r="A419" t="s">
        <v>4147</v>
      </c>
      <c r="B419" s="358" t="s">
        <v>853</v>
      </c>
      <c r="C419" s="381">
        <v>30</v>
      </c>
    </row>
    <row r="420" spans="1:3" ht="162" x14ac:dyDescent="0.25">
      <c r="A420" t="s">
        <v>4148</v>
      </c>
      <c r="B420" s="358" t="s">
        <v>1047</v>
      </c>
      <c r="C420" s="371">
        <v>60</v>
      </c>
    </row>
    <row r="421" spans="1:3" ht="90" x14ac:dyDescent="0.25">
      <c r="A421" t="s">
        <v>4149</v>
      </c>
      <c r="B421" s="358" t="s">
        <v>1048</v>
      </c>
      <c r="C421" s="371">
        <v>60</v>
      </c>
    </row>
    <row r="422" spans="1:3" ht="90" x14ac:dyDescent="0.25">
      <c r="A422" t="s">
        <v>4150</v>
      </c>
      <c r="B422" s="358" t="s">
        <v>1049</v>
      </c>
      <c r="C422" s="371">
        <v>60</v>
      </c>
    </row>
    <row r="423" spans="1:3" ht="36" x14ac:dyDescent="0.25">
      <c r="A423" t="s">
        <v>4151</v>
      </c>
      <c r="B423" s="358" t="s">
        <v>931</v>
      </c>
      <c r="C423" s="371">
        <v>60</v>
      </c>
    </row>
    <row r="424" spans="1:3" ht="72" x14ac:dyDescent="0.25">
      <c r="A424" t="s">
        <v>4152</v>
      </c>
      <c r="B424" s="358" t="s">
        <v>1050</v>
      </c>
      <c r="C424" s="371">
        <v>180</v>
      </c>
    </row>
    <row r="425" spans="1:3" ht="90" x14ac:dyDescent="0.25">
      <c r="A425" t="s">
        <v>4153</v>
      </c>
      <c r="B425" s="358" t="s">
        <v>1051</v>
      </c>
      <c r="C425" s="371">
        <v>60</v>
      </c>
    </row>
    <row r="426" spans="1:3" ht="144" x14ac:dyDescent="0.25">
      <c r="A426" t="s">
        <v>4154</v>
      </c>
      <c r="B426" s="358" t="s">
        <v>1052</v>
      </c>
      <c r="C426" s="371">
        <v>90</v>
      </c>
    </row>
    <row r="427" spans="1:3" ht="72" x14ac:dyDescent="0.25">
      <c r="A427" t="s">
        <v>4155</v>
      </c>
      <c r="B427" s="358" t="s">
        <v>1053</v>
      </c>
      <c r="C427" s="371">
        <v>60</v>
      </c>
    </row>
    <row r="428" spans="1:3" ht="126" x14ac:dyDescent="0.25">
      <c r="A428" t="s">
        <v>4156</v>
      </c>
      <c r="B428" s="358" t="s">
        <v>1054</v>
      </c>
      <c r="C428" s="371">
        <v>180</v>
      </c>
    </row>
    <row r="429" spans="1:3" ht="108" x14ac:dyDescent="0.25">
      <c r="A429" t="s">
        <v>4157</v>
      </c>
      <c r="B429" s="358" t="s">
        <v>1055</v>
      </c>
      <c r="C429" s="371">
        <v>150</v>
      </c>
    </row>
    <row r="430" spans="1:3" ht="162" x14ac:dyDescent="0.25">
      <c r="A430" t="s">
        <v>4158</v>
      </c>
      <c r="B430" s="358" t="s">
        <v>1056</v>
      </c>
      <c r="C430" s="371">
        <v>60</v>
      </c>
    </row>
    <row r="431" spans="1:3" ht="90" x14ac:dyDescent="0.25">
      <c r="A431" t="s">
        <v>4159</v>
      </c>
      <c r="B431" s="358" t="s">
        <v>1058</v>
      </c>
      <c r="C431" s="371">
        <v>90</v>
      </c>
    </row>
    <row r="432" spans="1:3" ht="54" x14ac:dyDescent="0.25">
      <c r="A432" t="s">
        <v>4160</v>
      </c>
      <c r="B432" s="358" t="s">
        <v>869</v>
      </c>
      <c r="C432" s="371">
        <v>120</v>
      </c>
    </row>
    <row r="433" spans="1:3" ht="33" x14ac:dyDescent="0.25">
      <c r="A433" t="s">
        <v>4161</v>
      </c>
      <c r="B433" s="368" t="s">
        <v>845</v>
      </c>
      <c r="C433" s="380">
        <v>75</v>
      </c>
    </row>
    <row r="434" spans="1:3" ht="33" x14ac:dyDescent="0.25">
      <c r="A434" t="s">
        <v>4162</v>
      </c>
      <c r="B434" s="368" t="s">
        <v>846</v>
      </c>
      <c r="C434" s="380">
        <v>30</v>
      </c>
    </row>
    <row r="435" spans="1:3" ht="49.5" x14ac:dyDescent="0.25">
      <c r="A435" t="s">
        <v>4163</v>
      </c>
      <c r="B435" s="368" t="s">
        <v>847</v>
      </c>
      <c r="C435" s="380">
        <v>60</v>
      </c>
    </row>
    <row r="436" spans="1:3" ht="99" x14ac:dyDescent="0.25">
      <c r="A436" t="s">
        <v>4164</v>
      </c>
      <c r="B436" s="368" t="s">
        <v>3418</v>
      </c>
      <c r="C436" s="380">
        <v>75</v>
      </c>
    </row>
    <row r="437" spans="1:3" ht="16.5" x14ac:dyDescent="0.25">
      <c r="A437" t="s">
        <v>4165</v>
      </c>
      <c r="B437" s="368" t="s">
        <v>827</v>
      </c>
      <c r="C437" s="380">
        <v>75</v>
      </c>
    </row>
    <row r="438" spans="1:3" ht="49.5" x14ac:dyDescent="0.25">
      <c r="A438" t="s">
        <v>4166</v>
      </c>
      <c r="B438" s="368" t="s">
        <v>3600</v>
      </c>
      <c r="C438" s="380">
        <v>120</v>
      </c>
    </row>
    <row r="439" spans="1:3" ht="66" x14ac:dyDescent="0.25">
      <c r="A439" t="s">
        <v>4167</v>
      </c>
      <c r="B439" s="369" t="s">
        <v>1081</v>
      </c>
      <c r="C439" s="380">
        <v>45</v>
      </c>
    </row>
    <row r="440" spans="1:3" ht="49.5" x14ac:dyDescent="0.25">
      <c r="A440" t="s">
        <v>4168</v>
      </c>
      <c r="B440" s="369" t="s">
        <v>1059</v>
      </c>
      <c r="C440" s="380">
        <v>30</v>
      </c>
    </row>
    <row r="441" spans="1:3" ht="33" x14ac:dyDescent="0.25">
      <c r="A441" t="s">
        <v>4169</v>
      </c>
      <c r="B441" s="369" t="s">
        <v>1060</v>
      </c>
      <c r="C441" s="380">
        <v>30</v>
      </c>
    </row>
    <row r="442" spans="1:3" ht="49.5" x14ac:dyDescent="0.25">
      <c r="A442" t="s">
        <v>4170</v>
      </c>
      <c r="B442" s="369" t="s">
        <v>1068</v>
      </c>
      <c r="C442" s="380">
        <v>60</v>
      </c>
    </row>
    <row r="443" spans="1:3" ht="33" x14ac:dyDescent="0.25">
      <c r="A443" t="s">
        <v>4171</v>
      </c>
      <c r="B443" s="369" t="s">
        <v>1061</v>
      </c>
      <c r="C443" s="380">
        <v>60</v>
      </c>
    </row>
    <row r="444" spans="1:3" ht="33" x14ac:dyDescent="0.25">
      <c r="A444" t="s">
        <v>4172</v>
      </c>
      <c r="B444" s="369" t="s">
        <v>1082</v>
      </c>
      <c r="C444" s="380">
        <v>45</v>
      </c>
    </row>
    <row r="445" spans="1:3" ht="66" x14ac:dyDescent="0.25">
      <c r="A445" t="s">
        <v>4173</v>
      </c>
      <c r="B445" s="369" t="s">
        <v>1062</v>
      </c>
      <c r="C445" s="380">
        <v>60</v>
      </c>
    </row>
    <row r="446" spans="1:3" ht="82.5" x14ac:dyDescent="0.25">
      <c r="A446" t="s">
        <v>4174</v>
      </c>
      <c r="B446" s="369" t="s">
        <v>1083</v>
      </c>
      <c r="C446" s="380">
        <v>60</v>
      </c>
    </row>
    <row r="447" spans="1:3" ht="49.5" x14ac:dyDescent="0.25">
      <c r="A447" t="s">
        <v>4175</v>
      </c>
      <c r="B447" s="369" t="s">
        <v>1064</v>
      </c>
      <c r="C447" s="380">
        <v>75</v>
      </c>
    </row>
    <row r="448" spans="1:3" ht="33" x14ac:dyDescent="0.25">
      <c r="A448" t="s">
        <v>4176</v>
      </c>
      <c r="B448" s="369" t="s">
        <v>3483</v>
      </c>
      <c r="C448" s="380">
        <v>60</v>
      </c>
    </row>
    <row r="449" spans="1:3" ht="33" x14ac:dyDescent="0.25">
      <c r="A449" t="s">
        <v>4177</v>
      </c>
      <c r="B449" s="369" t="s">
        <v>1065</v>
      </c>
      <c r="C449" s="380">
        <v>60</v>
      </c>
    </row>
    <row r="450" spans="1:3" ht="49.5" x14ac:dyDescent="0.25">
      <c r="A450" t="s">
        <v>4178</v>
      </c>
      <c r="B450" s="369" t="s">
        <v>1084</v>
      </c>
      <c r="C450" s="380">
        <v>45</v>
      </c>
    </row>
    <row r="451" spans="1:3" ht="33" x14ac:dyDescent="0.25">
      <c r="A451" t="s">
        <v>4179</v>
      </c>
      <c r="B451" s="369" t="s">
        <v>1066</v>
      </c>
      <c r="C451" s="380">
        <v>60</v>
      </c>
    </row>
    <row r="452" spans="1:3" ht="49.5" x14ac:dyDescent="0.25">
      <c r="A452" t="s">
        <v>4180</v>
      </c>
      <c r="B452" s="369" t="s">
        <v>1067</v>
      </c>
      <c r="C452" s="380">
        <v>45</v>
      </c>
    </row>
    <row r="453" spans="1:3" ht="82.5" x14ac:dyDescent="0.25">
      <c r="A453" t="s">
        <v>4181</v>
      </c>
      <c r="B453" s="369" t="s">
        <v>3484</v>
      </c>
      <c r="C453" s="380">
        <v>45</v>
      </c>
    </row>
    <row r="454" spans="1:3" ht="33" x14ac:dyDescent="0.25">
      <c r="A454" t="s">
        <v>4182</v>
      </c>
      <c r="B454" s="369" t="s">
        <v>1085</v>
      </c>
      <c r="C454" s="380">
        <v>45</v>
      </c>
    </row>
    <row r="455" spans="1:3" ht="66" x14ac:dyDescent="0.25">
      <c r="A455" t="s">
        <v>4183</v>
      </c>
      <c r="B455" s="369" t="s">
        <v>1070</v>
      </c>
      <c r="C455" s="380">
        <v>60</v>
      </c>
    </row>
    <row r="456" spans="1:3" ht="82.5" x14ac:dyDescent="0.25">
      <c r="A456" t="s">
        <v>4184</v>
      </c>
      <c r="B456" s="369" t="s">
        <v>3485</v>
      </c>
      <c r="C456" s="380">
        <v>60</v>
      </c>
    </row>
    <row r="457" spans="1:3" ht="66" x14ac:dyDescent="0.25">
      <c r="A457" t="s">
        <v>4185</v>
      </c>
      <c r="B457" s="369" t="s">
        <v>1071</v>
      </c>
      <c r="C457" s="380">
        <v>60</v>
      </c>
    </row>
    <row r="458" spans="1:3" ht="66" x14ac:dyDescent="0.25">
      <c r="A458" t="s">
        <v>4186</v>
      </c>
      <c r="B458" s="369" t="s">
        <v>1069</v>
      </c>
      <c r="C458" s="380">
        <v>60</v>
      </c>
    </row>
    <row r="459" spans="1:3" ht="16.5" x14ac:dyDescent="0.25">
      <c r="A459" t="s">
        <v>4187</v>
      </c>
      <c r="B459" s="369" t="s">
        <v>1072</v>
      </c>
      <c r="C459" s="380">
        <v>60</v>
      </c>
    </row>
    <row r="460" spans="1:3" ht="82.5" x14ac:dyDescent="0.25">
      <c r="A460" t="s">
        <v>4188</v>
      </c>
      <c r="B460" s="369" t="s">
        <v>1074</v>
      </c>
      <c r="C460" s="380">
        <v>120</v>
      </c>
    </row>
    <row r="461" spans="1:3" ht="82.5" x14ac:dyDescent="0.25">
      <c r="A461" t="s">
        <v>4189</v>
      </c>
      <c r="B461" s="369" t="s">
        <v>1075</v>
      </c>
      <c r="C461" s="380">
        <v>120</v>
      </c>
    </row>
    <row r="462" spans="1:3" ht="82.5" x14ac:dyDescent="0.25">
      <c r="A462" t="s">
        <v>4190</v>
      </c>
      <c r="B462" s="369" t="s">
        <v>1076</v>
      </c>
      <c r="C462" s="380">
        <v>120</v>
      </c>
    </row>
    <row r="463" spans="1:3" ht="82.5" x14ac:dyDescent="0.25">
      <c r="A463" t="s">
        <v>4191</v>
      </c>
      <c r="B463" s="369" t="s">
        <v>1077</v>
      </c>
      <c r="C463" s="380">
        <v>120</v>
      </c>
    </row>
    <row r="464" spans="1:3" ht="82.5" x14ac:dyDescent="0.25">
      <c r="A464" t="s">
        <v>4192</v>
      </c>
      <c r="B464" s="369" t="s">
        <v>1087</v>
      </c>
      <c r="C464" s="380">
        <v>75</v>
      </c>
    </row>
    <row r="465" spans="1:3" ht="82.5" x14ac:dyDescent="0.25">
      <c r="A465" t="s">
        <v>4193</v>
      </c>
      <c r="B465" s="369" t="s">
        <v>1088</v>
      </c>
      <c r="C465" s="380">
        <v>45</v>
      </c>
    </row>
    <row r="466" spans="1:3" ht="99" x14ac:dyDescent="0.25">
      <c r="A466" t="s">
        <v>4194</v>
      </c>
      <c r="B466" s="369" t="s">
        <v>1235</v>
      </c>
      <c r="C466" s="380">
        <v>60</v>
      </c>
    </row>
    <row r="467" spans="1:3" ht="49.5" x14ac:dyDescent="0.25">
      <c r="A467" t="s">
        <v>4195</v>
      </c>
      <c r="B467" s="369" t="s">
        <v>1090</v>
      </c>
      <c r="C467" s="380">
        <v>60</v>
      </c>
    </row>
    <row r="468" spans="1:3" ht="99" x14ac:dyDescent="0.25">
      <c r="A468" t="s">
        <v>4196</v>
      </c>
      <c r="B468" s="369" t="s">
        <v>3486</v>
      </c>
      <c r="C468" s="380">
        <v>90</v>
      </c>
    </row>
    <row r="469" spans="1:3" ht="33" x14ac:dyDescent="0.25">
      <c r="A469" t="s">
        <v>4197</v>
      </c>
      <c r="B469" s="369" t="s">
        <v>1080</v>
      </c>
      <c r="C469" s="380">
        <v>60</v>
      </c>
    </row>
    <row r="470" spans="1:3" ht="99" x14ac:dyDescent="0.25">
      <c r="A470" t="s">
        <v>4198</v>
      </c>
      <c r="B470" s="369" t="s">
        <v>3487</v>
      </c>
      <c r="C470" s="380">
        <v>60</v>
      </c>
    </row>
    <row r="471" spans="1:3" ht="82.5" x14ac:dyDescent="0.25">
      <c r="A471" t="s">
        <v>4199</v>
      </c>
      <c r="B471" s="369" t="s">
        <v>1093</v>
      </c>
      <c r="C471" s="380">
        <v>60</v>
      </c>
    </row>
    <row r="472" spans="1:3" ht="82.5" x14ac:dyDescent="0.25">
      <c r="A472" t="s">
        <v>4200</v>
      </c>
      <c r="B472" s="369" t="s">
        <v>3488</v>
      </c>
      <c r="C472" s="380">
        <v>45</v>
      </c>
    </row>
    <row r="473" spans="1:3" ht="82.5" x14ac:dyDescent="0.25">
      <c r="A473" t="s">
        <v>4201</v>
      </c>
      <c r="B473" s="369" t="s">
        <v>3489</v>
      </c>
      <c r="C473" s="380">
        <v>60</v>
      </c>
    </row>
    <row r="474" spans="1:3" ht="49.5" x14ac:dyDescent="0.25">
      <c r="A474" t="s">
        <v>4202</v>
      </c>
      <c r="B474" s="369" t="s">
        <v>1079</v>
      </c>
      <c r="C474" s="380">
        <v>60</v>
      </c>
    </row>
    <row r="475" spans="1:3" ht="49.5" x14ac:dyDescent="0.25">
      <c r="A475" t="s">
        <v>4203</v>
      </c>
      <c r="B475" s="369" t="s">
        <v>1078</v>
      </c>
      <c r="C475" s="380">
        <v>60</v>
      </c>
    </row>
    <row r="476" spans="1:3" ht="49.5" x14ac:dyDescent="0.25">
      <c r="A476" t="s">
        <v>4204</v>
      </c>
      <c r="B476" s="369" t="s">
        <v>810</v>
      </c>
      <c r="C476" s="380">
        <v>225</v>
      </c>
    </row>
    <row r="477" spans="1:3" ht="15.5" x14ac:dyDescent="0.25">
      <c r="A477" t="s">
        <v>4205</v>
      </c>
      <c r="B477" s="370" t="s">
        <v>845</v>
      </c>
      <c r="C477" s="382">
        <v>45</v>
      </c>
    </row>
    <row r="478" spans="1:3" ht="31" x14ac:dyDescent="0.25">
      <c r="A478" t="s">
        <v>4206</v>
      </c>
      <c r="B478" s="370" t="s">
        <v>846</v>
      </c>
      <c r="C478" s="382">
        <v>15</v>
      </c>
    </row>
    <row r="479" spans="1:3" ht="46.5" x14ac:dyDescent="0.25">
      <c r="A479" t="s">
        <v>4207</v>
      </c>
      <c r="B479" s="370" t="s">
        <v>847</v>
      </c>
      <c r="C479" s="382">
        <v>30</v>
      </c>
    </row>
    <row r="480" spans="1:3" ht="77.5" x14ac:dyDescent="0.25">
      <c r="A480" t="s">
        <v>4208</v>
      </c>
      <c r="B480" s="370" t="s">
        <v>3418</v>
      </c>
      <c r="C480" s="382">
        <v>30</v>
      </c>
    </row>
    <row r="481" spans="1:3" ht="15.5" x14ac:dyDescent="0.25">
      <c r="A481" t="s">
        <v>4209</v>
      </c>
      <c r="B481" s="370" t="s">
        <v>827</v>
      </c>
      <c r="C481" s="382">
        <v>30</v>
      </c>
    </row>
    <row r="482" spans="1:3" ht="62" x14ac:dyDescent="0.25">
      <c r="A482" t="s">
        <v>4210</v>
      </c>
      <c r="B482" s="370" t="s">
        <v>849</v>
      </c>
      <c r="C482" s="382">
        <v>30</v>
      </c>
    </row>
    <row r="483" spans="1:3" ht="31" x14ac:dyDescent="0.25">
      <c r="A483" t="s">
        <v>4211</v>
      </c>
      <c r="B483" s="370" t="s">
        <v>1060</v>
      </c>
      <c r="C483" s="382">
        <v>30</v>
      </c>
    </row>
    <row r="484" spans="1:3" ht="31" x14ac:dyDescent="0.25">
      <c r="A484" t="s">
        <v>4212</v>
      </c>
      <c r="B484" s="370" t="s">
        <v>1059</v>
      </c>
      <c r="C484" s="382">
        <v>30</v>
      </c>
    </row>
    <row r="485" spans="1:3" ht="62" x14ac:dyDescent="0.25">
      <c r="A485" t="s">
        <v>4213</v>
      </c>
      <c r="B485" s="370" t="s">
        <v>1081</v>
      </c>
      <c r="C485" s="382">
        <v>45</v>
      </c>
    </row>
    <row r="486" spans="1:3" ht="31" x14ac:dyDescent="0.25">
      <c r="A486" t="s">
        <v>4214</v>
      </c>
      <c r="B486" s="370" t="s">
        <v>3483</v>
      </c>
      <c r="C486" s="382">
        <v>60</v>
      </c>
    </row>
    <row r="487" spans="1:3" ht="46.5" x14ac:dyDescent="0.25">
      <c r="A487" t="s">
        <v>4215</v>
      </c>
      <c r="B487" s="370" t="s">
        <v>1084</v>
      </c>
      <c r="C487" s="382">
        <v>45</v>
      </c>
    </row>
    <row r="488" spans="1:3" ht="31" x14ac:dyDescent="0.25">
      <c r="A488" t="s">
        <v>4216</v>
      </c>
      <c r="B488" s="370" t="s">
        <v>1085</v>
      </c>
      <c r="C488" s="382">
        <v>45</v>
      </c>
    </row>
    <row r="489" spans="1:3" ht="31" x14ac:dyDescent="0.25">
      <c r="A489" t="s">
        <v>4217</v>
      </c>
      <c r="B489" s="370" t="s">
        <v>1082</v>
      </c>
      <c r="C489" s="382">
        <v>45</v>
      </c>
    </row>
    <row r="490" spans="1:3" ht="62" x14ac:dyDescent="0.25">
      <c r="A490" t="s">
        <v>4218</v>
      </c>
      <c r="B490" s="370" t="s">
        <v>1088</v>
      </c>
      <c r="C490" s="382">
        <v>45</v>
      </c>
    </row>
    <row r="491" spans="1:3" ht="77.5" x14ac:dyDescent="0.25">
      <c r="A491" t="s">
        <v>4219</v>
      </c>
      <c r="B491" s="370" t="s">
        <v>3489</v>
      </c>
      <c r="C491" s="382">
        <v>60</v>
      </c>
    </row>
    <row r="492" spans="1:3" ht="31" x14ac:dyDescent="0.25">
      <c r="A492" t="s">
        <v>4220</v>
      </c>
      <c r="B492" s="370" t="s">
        <v>1090</v>
      </c>
      <c r="C492" s="382">
        <v>60</v>
      </c>
    </row>
    <row r="493" spans="1:3" ht="62" x14ac:dyDescent="0.25">
      <c r="A493" t="s">
        <v>4221</v>
      </c>
      <c r="B493" s="370" t="s">
        <v>3486</v>
      </c>
      <c r="C493" s="382">
        <v>90</v>
      </c>
    </row>
    <row r="494" spans="1:3" ht="31" x14ac:dyDescent="0.25">
      <c r="A494" t="s">
        <v>4222</v>
      </c>
      <c r="B494" s="370" t="s">
        <v>1080</v>
      </c>
      <c r="C494" s="382">
        <v>30</v>
      </c>
    </row>
    <row r="495" spans="1:3" ht="62" x14ac:dyDescent="0.25">
      <c r="A495" t="s">
        <v>4223</v>
      </c>
      <c r="B495" s="370" t="s">
        <v>3488</v>
      </c>
      <c r="C495" s="382">
        <v>45</v>
      </c>
    </row>
    <row r="496" spans="1:3" ht="77.5" x14ac:dyDescent="0.25">
      <c r="A496" t="s">
        <v>4224</v>
      </c>
      <c r="B496" s="370" t="s">
        <v>3487</v>
      </c>
      <c r="C496" s="382">
        <v>60</v>
      </c>
    </row>
    <row r="497" spans="1:3" ht="46.5" x14ac:dyDescent="0.25">
      <c r="A497" t="s">
        <v>4225</v>
      </c>
      <c r="B497" s="370" t="s">
        <v>1077</v>
      </c>
      <c r="C497" s="382">
        <v>105</v>
      </c>
    </row>
    <row r="498" spans="1:3" ht="62" x14ac:dyDescent="0.25">
      <c r="A498" t="s">
        <v>4226</v>
      </c>
      <c r="B498" s="370" t="s">
        <v>1093</v>
      </c>
      <c r="C498" s="382">
        <v>60</v>
      </c>
    </row>
    <row r="499" spans="1:3" ht="15.5" x14ac:dyDescent="0.25">
      <c r="A499" t="s">
        <v>4227</v>
      </c>
      <c r="B499" s="370" t="s">
        <v>845</v>
      </c>
      <c r="C499" s="382">
        <v>30</v>
      </c>
    </row>
    <row r="500" spans="1:3" ht="31" x14ac:dyDescent="0.25">
      <c r="A500" t="s">
        <v>4228</v>
      </c>
      <c r="B500" s="370" t="s">
        <v>846</v>
      </c>
      <c r="C500" s="382">
        <v>15</v>
      </c>
    </row>
    <row r="501" spans="1:3" ht="46.5" x14ac:dyDescent="0.25">
      <c r="A501" t="s">
        <v>4229</v>
      </c>
      <c r="B501" s="370" t="s">
        <v>847</v>
      </c>
      <c r="C501" s="382">
        <v>30</v>
      </c>
    </row>
    <row r="502" spans="1:3" ht="77.5" x14ac:dyDescent="0.25">
      <c r="A502" t="s">
        <v>4230</v>
      </c>
      <c r="B502" s="370" t="s">
        <v>3490</v>
      </c>
      <c r="C502" s="382">
        <v>45</v>
      </c>
    </row>
    <row r="503" spans="1:3" ht="15.5" x14ac:dyDescent="0.25">
      <c r="A503" t="s">
        <v>4231</v>
      </c>
      <c r="B503" s="370" t="s">
        <v>827</v>
      </c>
      <c r="C503" s="382">
        <v>45</v>
      </c>
    </row>
    <row r="504" spans="1:3" ht="62" x14ac:dyDescent="0.25">
      <c r="A504" t="s">
        <v>4232</v>
      </c>
      <c r="B504" s="370" t="s">
        <v>849</v>
      </c>
      <c r="C504" s="382">
        <v>90</v>
      </c>
    </row>
    <row r="505" spans="1:3" ht="46.5" x14ac:dyDescent="0.25">
      <c r="A505" t="s">
        <v>4233</v>
      </c>
      <c r="B505" s="370" t="s">
        <v>1068</v>
      </c>
      <c r="C505" s="382">
        <v>60</v>
      </c>
    </row>
    <row r="506" spans="1:3" ht="31" x14ac:dyDescent="0.25">
      <c r="A506" t="s">
        <v>4234</v>
      </c>
      <c r="B506" s="370" t="s">
        <v>1061</v>
      </c>
      <c r="C506" s="382">
        <v>60</v>
      </c>
    </row>
    <row r="507" spans="1:3" ht="46.5" x14ac:dyDescent="0.25">
      <c r="A507" t="s">
        <v>4235</v>
      </c>
      <c r="B507" s="370" t="s">
        <v>1062</v>
      </c>
      <c r="C507" s="382">
        <v>45</v>
      </c>
    </row>
    <row r="508" spans="1:3" ht="77.5" x14ac:dyDescent="0.25">
      <c r="A508" t="s">
        <v>4236</v>
      </c>
      <c r="B508" s="370" t="s">
        <v>1063</v>
      </c>
      <c r="C508" s="382">
        <v>60</v>
      </c>
    </row>
    <row r="509" spans="1:3" ht="46.5" x14ac:dyDescent="0.25">
      <c r="A509" t="s">
        <v>4237</v>
      </c>
      <c r="B509" s="370" t="s">
        <v>1064</v>
      </c>
      <c r="C509" s="382">
        <v>60</v>
      </c>
    </row>
    <row r="510" spans="1:3" ht="77.5" x14ac:dyDescent="0.25">
      <c r="A510" t="s">
        <v>4238</v>
      </c>
      <c r="B510" s="370" t="s">
        <v>3484</v>
      </c>
      <c r="C510" s="382">
        <v>45</v>
      </c>
    </row>
    <row r="511" spans="1:3" ht="31" x14ac:dyDescent="0.25">
      <c r="A511" t="s">
        <v>4239</v>
      </c>
      <c r="B511" s="370" t="s">
        <v>1065</v>
      </c>
      <c r="C511" s="382">
        <v>60</v>
      </c>
    </row>
    <row r="512" spans="1:3" ht="31" x14ac:dyDescent="0.25">
      <c r="A512" t="s">
        <v>4240</v>
      </c>
      <c r="B512" s="370" t="s">
        <v>1066</v>
      </c>
      <c r="C512" s="382">
        <v>60</v>
      </c>
    </row>
    <row r="513" spans="1:3" ht="46.5" x14ac:dyDescent="0.25">
      <c r="A513" t="s">
        <v>4241</v>
      </c>
      <c r="B513" s="370" t="s">
        <v>1067</v>
      </c>
      <c r="C513" s="382">
        <v>45</v>
      </c>
    </row>
    <row r="514" spans="1:3" ht="62" x14ac:dyDescent="0.25">
      <c r="A514" t="s">
        <v>4242</v>
      </c>
      <c r="B514" s="370" t="s">
        <v>1069</v>
      </c>
      <c r="C514" s="382">
        <v>60</v>
      </c>
    </row>
    <row r="515" spans="1:3" ht="77.5" x14ac:dyDescent="0.25">
      <c r="A515" t="s">
        <v>4243</v>
      </c>
      <c r="B515" s="370" t="s">
        <v>3485</v>
      </c>
      <c r="C515" s="382">
        <v>60</v>
      </c>
    </row>
    <row r="516" spans="1:3" ht="62" x14ac:dyDescent="0.25">
      <c r="A516" t="s">
        <v>4244</v>
      </c>
      <c r="B516" s="370" t="s">
        <v>1070</v>
      </c>
      <c r="C516" s="382">
        <v>60</v>
      </c>
    </row>
    <row r="517" spans="1:3" ht="46.5" x14ac:dyDescent="0.25">
      <c r="A517" t="s">
        <v>4245</v>
      </c>
      <c r="B517" s="370" t="s">
        <v>1071</v>
      </c>
      <c r="C517" s="382">
        <v>60</v>
      </c>
    </row>
    <row r="518" spans="1:3" ht="15.5" x14ac:dyDescent="0.25">
      <c r="A518" t="s">
        <v>4246</v>
      </c>
      <c r="B518" s="370" t="s">
        <v>1072</v>
      </c>
      <c r="C518" s="382">
        <v>60</v>
      </c>
    </row>
    <row r="519" spans="1:3" ht="62" x14ac:dyDescent="0.25">
      <c r="A519" t="s">
        <v>4247</v>
      </c>
      <c r="B519" s="370" t="s">
        <v>1073</v>
      </c>
      <c r="C519" s="382">
        <v>75</v>
      </c>
    </row>
    <row r="520" spans="1:3" ht="46.5" x14ac:dyDescent="0.25">
      <c r="A520" t="s">
        <v>4248</v>
      </c>
      <c r="B520" s="370" t="s">
        <v>1074</v>
      </c>
      <c r="C520" s="382">
        <v>120</v>
      </c>
    </row>
    <row r="521" spans="1:3" ht="46.5" x14ac:dyDescent="0.25">
      <c r="A521" t="s">
        <v>4249</v>
      </c>
      <c r="B521" s="370" t="s">
        <v>1075</v>
      </c>
      <c r="C521" s="382">
        <v>120</v>
      </c>
    </row>
    <row r="522" spans="1:3" ht="46.5" x14ac:dyDescent="0.25">
      <c r="A522" t="s">
        <v>4250</v>
      </c>
      <c r="B522" s="370" t="s">
        <v>1076</v>
      </c>
      <c r="C522" s="382">
        <v>150</v>
      </c>
    </row>
    <row r="523" spans="1:3" ht="31" x14ac:dyDescent="0.25">
      <c r="A523" t="s">
        <v>4251</v>
      </c>
      <c r="B523" s="370" t="s">
        <v>1078</v>
      </c>
      <c r="C523" s="382">
        <v>60</v>
      </c>
    </row>
    <row r="524" spans="1:3" ht="31" x14ac:dyDescent="0.25">
      <c r="A524" t="s">
        <v>4252</v>
      </c>
      <c r="B524" s="370" t="s">
        <v>1079</v>
      </c>
      <c r="C524" s="382">
        <v>60</v>
      </c>
    </row>
    <row r="525" spans="1:3" ht="93" x14ac:dyDescent="0.25">
      <c r="A525" t="s">
        <v>4253</v>
      </c>
      <c r="B525" s="370" t="s">
        <v>1235</v>
      </c>
      <c r="C525" s="382">
        <v>60</v>
      </c>
    </row>
    <row r="526" spans="1:3" ht="31" x14ac:dyDescent="0.25">
      <c r="A526" t="s">
        <v>4254</v>
      </c>
      <c r="B526" s="370" t="s">
        <v>1080</v>
      </c>
      <c r="C526" s="382">
        <v>30</v>
      </c>
    </row>
    <row r="527" spans="1:3" ht="46.5" x14ac:dyDescent="0.25">
      <c r="A527" t="s">
        <v>4255</v>
      </c>
      <c r="B527" s="370" t="s">
        <v>810</v>
      </c>
      <c r="C527" s="382">
        <v>225</v>
      </c>
    </row>
    <row r="528" spans="1:3" ht="72" x14ac:dyDescent="0.25">
      <c r="A528" t="s">
        <v>4256</v>
      </c>
      <c r="B528" s="358" t="s">
        <v>3424</v>
      </c>
      <c r="C528" s="371">
        <v>30</v>
      </c>
    </row>
    <row r="529" spans="1:3" ht="36" x14ac:dyDescent="0.25">
      <c r="A529" t="s">
        <v>4257</v>
      </c>
      <c r="B529" s="358" t="s">
        <v>846</v>
      </c>
      <c r="C529" s="371">
        <v>15</v>
      </c>
    </row>
    <row r="530" spans="1:3" ht="72" x14ac:dyDescent="0.25">
      <c r="A530" t="s">
        <v>4258</v>
      </c>
      <c r="B530" s="358" t="s">
        <v>847</v>
      </c>
      <c r="C530" s="371">
        <v>30</v>
      </c>
    </row>
    <row r="531" spans="1:3" ht="108" x14ac:dyDescent="0.25">
      <c r="A531" t="s">
        <v>4259</v>
      </c>
      <c r="B531" s="358" t="s">
        <v>1179</v>
      </c>
      <c r="C531" s="371">
        <v>45</v>
      </c>
    </row>
    <row r="532" spans="1:3" ht="18" x14ac:dyDescent="0.25">
      <c r="A532" t="s">
        <v>4260</v>
      </c>
      <c r="B532" s="358" t="s">
        <v>827</v>
      </c>
      <c r="C532" s="371">
        <v>45</v>
      </c>
    </row>
    <row r="533" spans="1:3" ht="36" x14ac:dyDescent="0.25">
      <c r="A533" t="s">
        <v>4261</v>
      </c>
      <c r="B533" s="358" t="s">
        <v>3436</v>
      </c>
      <c r="C533" s="371">
        <v>90</v>
      </c>
    </row>
    <row r="534" spans="1:3" ht="72" x14ac:dyDescent="0.25">
      <c r="A534" t="s">
        <v>4262</v>
      </c>
      <c r="B534" s="358" t="s">
        <v>1114</v>
      </c>
      <c r="C534" s="371">
        <v>30</v>
      </c>
    </row>
    <row r="535" spans="1:3" ht="90" x14ac:dyDescent="0.25">
      <c r="A535" t="s">
        <v>4263</v>
      </c>
      <c r="B535" s="358" t="s">
        <v>3461</v>
      </c>
      <c r="C535" s="371">
        <v>45</v>
      </c>
    </row>
    <row r="536" spans="1:3" ht="108" x14ac:dyDescent="0.25">
      <c r="A536" t="s">
        <v>4264</v>
      </c>
      <c r="B536" s="358" t="s">
        <v>1115</v>
      </c>
      <c r="C536" s="371">
        <v>60</v>
      </c>
    </row>
    <row r="537" spans="1:3" ht="72" x14ac:dyDescent="0.25">
      <c r="A537" t="s">
        <v>4265</v>
      </c>
      <c r="B537" s="358" t="s">
        <v>1116</v>
      </c>
      <c r="C537" s="371">
        <v>45</v>
      </c>
    </row>
    <row r="538" spans="1:3" ht="72" x14ac:dyDescent="0.25">
      <c r="A538" t="s">
        <v>4266</v>
      </c>
      <c r="B538" s="358" t="s">
        <v>1121</v>
      </c>
      <c r="C538" s="371">
        <v>45</v>
      </c>
    </row>
    <row r="539" spans="1:3" ht="126" x14ac:dyDescent="0.25">
      <c r="A539" t="s">
        <v>4267</v>
      </c>
      <c r="B539" s="358" t="s">
        <v>1117</v>
      </c>
      <c r="C539" s="371">
        <v>90</v>
      </c>
    </row>
    <row r="540" spans="1:3" ht="90" x14ac:dyDescent="0.25">
      <c r="A540" t="s">
        <v>4268</v>
      </c>
      <c r="B540" s="358" t="s">
        <v>1118</v>
      </c>
      <c r="C540" s="371">
        <v>45</v>
      </c>
    </row>
    <row r="541" spans="1:3" ht="126" x14ac:dyDescent="0.25">
      <c r="A541" t="s">
        <v>4269</v>
      </c>
      <c r="B541" s="358" t="s">
        <v>1119</v>
      </c>
      <c r="C541" s="371">
        <v>60</v>
      </c>
    </row>
    <row r="542" spans="1:3" ht="72" x14ac:dyDescent="0.25">
      <c r="A542" t="s">
        <v>4270</v>
      </c>
      <c r="B542" s="358" t="s">
        <v>1120</v>
      </c>
      <c r="C542" s="371">
        <v>60</v>
      </c>
    </row>
    <row r="543" spans="1:3" ht="72" x14ac:dyDescent="0.25">
      <c r="A543" t="s">
        <v>4271</v>
      </c>
      <c r="B543" s="358" t="s">
        <v>898</v>
      </c>
      <c r="C543" s="371">
        <v>60</v>
      </c>
    </row>
    <row r="544" spans="1:3" ht="90" x14ac:dyDescent="0.25">
      <c r="A544" t="s">
        <v>4272</v>
      </c>
      <c r="B544" s="358" t="s">
        <v>1122</v>
      </c>
      <c r="C544" s="371">
        <v>90</v>
      </c>
    </row>
    <row r="545" spans="1:3" ht="90" x14ac:dyDescent="0.25">
      <c r="A545" t="s">
        <v>4273</v>
      </c>
      <c r="B545" s="358" t="s">
        <v>1123</v>
      </c>
      <c r="C545" s="371">
        <v>90</v>
      </c>
    </row>
    <row r="546" spans="1:3" ht="72" x14ac:dyDescent="0.25">
      <c r="A546" t="s">
        <v>4274</v>
      </c>
      <c r="B546" s="358" t="s">
        <v>1124</v>
      </c>
      <c r="C546" s="371">
        <v>90</v>
      </c>
    </row>
    <row r="547" spans="1:3" ht="180" x14ac:dyDescent="0.25">
      <c r="A547" t="s">
        <v>4275</v>
      </c>
      <c r="B547" s="358" t="s">
        <v>1125</v>
      </c>
      <c r="C547" s="371">
        <v>60</v>
      </c>
    </row>
    <row r="548" spans="1:3" ht="90" x14ac:dyDescent="0.25">
      <c r="A548" t="s">
        <v>4276</v>
      </c>
      <c r="B548" s="358" t="s">
        <v>3491</v>
      </c>
      <c r="C548" s="371">
        <v>90</v>
      </c>
    </row>
    <row r="549" spans="1:3" ht="90" x14ac:dyDescent="0.25">
      <c r="A549" t="s">
        <v>4277</v>
      </c>
      <c r="B549" s="358" t="s">
        <v>1127</v>
      </c>
      <c r="C549" s="371">
        <v>60</v>
      </c>
    </row>
    <row r="550" spans="1:3" ht="90" x14ac:dyDescent="0.25">
      <c r="A550" t="s">
        <v>4278</v>
      </c>
      <c r="B550" s="358" t="s">
        <v>1128</v>
      </c>
      <c r="C550" s="371">
        <v>60</v>
      </c>
    </row>
    <row r="551" spans="1:3" ht="36" x14ac:dyDescent="0.25">
      <c r="A551" t="s">
        <v>4279</v>
      </c>
      <c r="B551" s="358" t="s">
        <v>1129</v>
      </c>
      <c r="C551" s="371">
        <v>90</v>
      </c>
    </row>
    <row r="552" spans="1:3" ht="54" x14ac:dyDescent="0.25">
      <c r="A552" t="s">
        <v>4280</v>
      </c>
      <c r="B552" s="358" t="s">
        <v>810</v>
      </c>
      <c r="C552" s="371">
        <v>270</v>
      </c>
    </row>
    <row r="553" spans="1:3" ht="72" x14ac:dyDescent="0.25">
      <c r="A553" t="s">
        <v>4281</v>
      </c>
      <c r="B553" s="360" t="s">
        <v>3424</v>
      </c>
      <c r="C553" s="372">
        <v>75</v>
      </c>
    </row>
    <row r="554" spans="1:3" ht="36" x14ac:dyDescent="0.25">
      <c r="A554" t="s">
        <v>4282</v>
      </c>
      <c r="B554" s="360" t="s">
        <v>846</v>
      </c>
      <c r="C554" s="372">
        <v>30</v>
      </c>
    </row>
    <row r="555" spans="1:3" ht="72" x14ac:dyDescent="0.25">
      <c r="A555" t="s">
        <v>4283</v>
      </c>
      <c r="B555" s="360" t="s">
        <v>847</v>
      </c>
      <c r="C555" s="372">
        <v>60</v>
      </c>
    </row>
    <row r="556" spans="1:3" ht="108" x14ac:dyDescent="0.25">
      <c r="A556" t="s">
        <v>4284</v>
      </c>
      <c r="B556" s="360" t="s">
        <v>3418</v>
      </c>
      <c r="C556" s="372">
        <v>75</v>
      </c>
    </row>
    <row r="557" spans="1:3" ht="18" x14ac:dyDescent="0.25">
      <c r="A557" t="s">
        <v>4285</v>
      </c>
      <c r="B557" s="360" t="s">
        <v>827</v>
      </c>
      <c r="C557" s="372">
        <v>75</v>
      </c>
    </row>
    <row r="558" spans="1:3" ht="36" x14ac:dyDescent="0.25">
      <c r="A558" t="s">
        <v>4286</v>
      </c>
      <c r="B558" s="360" t="s">
        <v>826</v>
      </c>
      <c r="C558" s="372">
        <v>120</v>
      </c>
    </row>
    <row r="559" spans="1:3" ht="54" x14ac:dyDescent="0.25">
      <c r="A559" t="s">
        <v>4287</v>
      </c>
      <c r="B559" s="360" t="s">
        <v>1130</v>
      </c>
      <c r="C559" s="372">
        <v>30</v>
      </c>
    </row>
    <row r="560" spans="1:3" ht="126" x14ac:dyDescent="0.25">
      <c r="A560" t="s">
        <v>4288</v>
      </c>
      <c r="B560" s="360" t="s">
        <v>1131</v>
      </c>
      <c r="C560" s="372">
        <v>30</v>
      </c>
    </row>
    <row r="561" spans="1:3" ht="108" x14ac:dyDescent="0.25">
      <c r="A561" t="s">
        <v>4289</v>
      </c>
      <c r="B561" s="360" t="s">
        <v>3492</v>
      </c>
      <c r="C561" s="372">
        <v>45</v>
      </c>
    </row>
    <row r="562" spans="1:3" ht="54" x14ac:dyDescent="0.25">
      <c r="A562" t="s">
        <v>4290</v>
      </c>
      <c r="B562" s="360" t="s">
        <v>1067</v>
      </c>
      <c r="C562" s="372">
        <v>45</v>
      </c>
    </row>
    <row r="563" spans="1:3" ht="72" x14ac:dyDescent="0.25">
      <c r="A563" t="s">
        <v>4291</v>
      </c>
      <c r="B563" s="360" t="s">
        <v>1149</v>
      </c>
      <c r="C563" s="372">
        <v>45</v>
      </c>
    </row>
    <row r="564" spans="1:3" ht="72" x14ac:dyDescent="0.25">
      <c r="A564" t="s">
        <v>4292</v>
      </c>
      <c r="B564" s="360" t="s">
        <v>853</v>
      </c>
      <c r="C564" s="372">
        <v>30</v>
      </c>
    </row>
    <row r="565" spans="1:3" ht="72" x14ac:dyDescent="0.25">
      <c r="A565" t="s">
        <v>4293</v>
      </c>
      <c r="B565" s="360" t="s">
        <v>1133</v>
      </c>
      <c r="C565" s="372">
        <v>180</v>
      </c>
    </row>
    <row r="566" spans="1:3" ht="72" x14ac:dyDescent="0.25">
      <c r="A566" t="s">
        <v>4294</v>
      </c>
      <c r="B566" s="360" t="s">
        <v>3493</v>
      </c>
      <c r="C566" s="372">
        <v>45</v>
      </c>
    </row>
    <row r="567" spans="1:3" ht="72" x14ac:dyDescent="0.25">
      <c r="A567" t="s">
        <v>4295</v>
      </c>
      <c r="B567" s="360" t="s">
        <v>3494</v>
      </c>
      <c r="C567" s="372">
        <v>45</v>
      </c>
    </row>
    <row r="568" spans="1:3" ht="72" x14ac:dyDescent="0.25">
      <c r="A568" t="s">
        <v>4296</v>
      </c>
      <c r="B568" s="360" t="s">
        <v>878</v>
      </c>
      <c r="C568" s="372">
        <v>45</v>
      </c>
    </row>
    <row r="569" spans="1:3" ht="90" x14ac:dyDescent="0.25">
      <c r="A569" t="s">
        <v>4297</v>
      </c>
      <c r="B569" s="360" t="s">
        <v>1136</v>
      </c>
      <c r="C569" s="372">
        <v>45</v>
      </c>
    </row>
    <row r="570" spans="1:3" ht="90" x14ac:dyDescent="0.25">
      <c r="A570" t="s">
        <v>4298</v>
      </c>
      <c r="B570" s="360" t="s">
        <v>3495</v>
      </c>
      <c r="C570" s="372">
        <v>180</v>
      </c>
    </row>
    <row r="571" spans="1:3" ht="162" x14ac:dyDescent="0.25">
      <c r="A571" t="s">
        <v>4299</v>
      </c>
      <c r="B571" s="360" t="s">
        <v>1134</v>
      </c>
      <c r="C571" s="372">
        <v>60</v>
      </c>
    </row>
    <row r="572" spans="1:3" ht="72" x14ac:dyDescent="0.25">
      <c r="A572" t="s">
        <v>4300</v>
      </c>
      <c r="B572" s="360" t="s">
        <v>3606</v>
      </c>
      <c r="C572" s="372">
        <v>150</v>
      </c>
    </row>
    <row r="573" spans="1:3" ht="72" x14ac:dyDescent="0.25">
      <c r="A573" t="s">
        <v>4301</v>
      </c>
      <c r="B573" s="360" t="s">
        <v>3607</v>
      </c>
      <c r="C573" s="372">
        <v>120</v>
      </c>
    </row>
    <row r="574" spans="1:3" ht="108" x14ac:dyDescent="0.25">
      <c r="A574" t="s">
        <v>4302</v>
      </c>
      <c r="B574" s="360" t="s">
        <v>1137</v>
      </c>
      <c r="C574" s="372">
        <v>30</v>
      </c>
    </row>
    <row r="575" spans="1:3" ht="108" x14ac:dyDescent="0.25">
      <c r="A575" t="s">
        <v>4303</v>
      </c>
      <c r="B575" s="360" t="s">
        <v>3496</v>
      </c>
      <c r="C575" s="372">
        <v>180</v>
      </c>
    </row>
    <row r="576" spans="1:3" ht="180" x14ac:dyDescent="0.25">
      <c r="A576" t="s">
        <v>4304</v>
      </c>
      <c r="B576" s="360" t="s">
        <v>1139</v>
      </c>
      <c r="C576" s="372">
        <v>30</v>
      </c>
    </row>
    <row r="577" spans="1:3" ht="108" x14ac:dyDescent="0.25">
      <c r="A577" t="s">
        <v>4305</v>
      </c>
      <c r="B577" s="360" t="s">
        <v>1140</v>
      </c>
      <c r="C577" s="372">
        <v>30</v>
      </c>
    </row>
    <row r="578" spans="1:3" ht="126" x14ac:dyDescent="0.25">
      <c r="A578" t="s">
        <v>4306</v>
      </c>
      <c r="B578" s="360" t="s">
        <v>1141</v>
      </c>
      <c r="C578" s="372">
        <v>60</v>
      </c>
    </row>
    <row r="579" spans="1:3" ht="72" x14ac:dyDescent="0.25">
      <c r="A579" t="s">
        <v>4307</v>
      </c>
      <c r="B579" s="360" t="s">
        <v>3497</v>
      </c>
      <c r="C579" s="372">
        <v>45</v>
      </c>
    </row>
    <row r="580" spans="1:3" ht="126" x14ac:dyDescent="0.25">
      <c r="A580" t="s">
        <v>4308</v>
      </c>
      <c r="B580" s="360" t="s">
        <v>1155</v>
      </c>
      <c r="C580" s="372">
        <v>180</v>
      </c>
    </row>
    <row r="581" spans="1:3" ht="72" x14ac:dyDescent="0.25">
      <c r="A581" t="s">
        <v>4309</v>
      </c>
      <c r="B581" s="360" t="s">
        <v>3498</v>
      </c>
      <c r="C581" s="372">
        <v>45</v>
      </c>
    </row>
    <row r="582" spans="1:3" ht="180" x14ac:dyDescent="0.25">
      <c r="A582" t="s">
        <v>4310</v>
      </c>
      <c r="B582" s="360" t="s">
        <v>1143</v>
      </c>
      <c r="C582" s="372">
        <v>45</v>
      </c>
    </row>
    <row r="583" spans="1:3" ht="126" x14ac:dyDescent="0.25">
      <c r="A583" t="s">
        <v>4311</v>
      </c>
      <c r="B583" s="360" t="s">
        <v>3499</v>
      </c>
      <c r="C583" s="372">
        <v>45</v>
      </c>
    </row>
    <row r="584" spans="1:3" ht="198" x14ac:dyDescent="0.25">
      <c r="A584" t="s">
        <v>4312</v>
      </c>
      <c r="B584" s="360" t="s">
        <v>3500</v>
      </c>
      <c r="C584" s="372">
        <v>60</v>
      </c>
    </row>
    <row r="585" spans="1:3" ht="108" x14ac:dyDescent="0.25">
      <c r="A585" t="s">
        <v>4313</v>
      </c>
      <c r="B585" s="360" t="s">
        <v>1146</v>
      </c>
      <c r="C585" s="372">
        <v>45</v>
      </c>
    </row>
    <row r="586" spans="1:3" ht="54" x14ac:dyDescent="0.25">
      <c r="A586" t="s">
        <v>4314</v>
      </c>
      <c r="B586" s="360" t="s">
        <v>1147</v>
      </c>
      <c r="C586" s="372">
        <v>90</v>
      </c>
    </row>
    <row r="587" spans="1:3" ht="54" x14ac:dyDescent="0.25">
      <c r="A587" t="s">
        <v>4315</v>
      </c>
      <c r="B587" s="360" t="s">
        <v>3501</v>
      </c>
      <c r="C587" s="372">
        <v>90</v>
      </c>
    </row>
    <row r="588" spans="1:3" ht="54" x14ac:dyDescent="0.25">
      <c r="A588" t="s">
        <v>4316</v>
      </c>
      <c r="B588" s="360" t="s">
        <v>3502</v>
      </c>
      <c r="C588" s="372">
        <v>60</v>
      </c>
    </row>
    <row r="589" spans="1:3" ht="54" x14ac:dyDescent="0.25">
      <c r="A589" t="s">
        <v>4317</v>
      </c>
      <c r="B589" s="360" t="s">
        <v>810</v>
      </c>
      <c r="C589" s="372">
        <v>180</v>
      </c>
    </row>
    <row r="590" spans="1:3" ht="72" x14ac:dyDescent="0.25">
      <c r="A590" t="s">
        <v>4318</v>
      </c>
      <c r="B590" s="360" t="s">
        <v>3424</v>
      </c>
      <c r="C590" s="372">
        <v>30</v>
      </c>
    </row>
    <row r="591" spans="1:3" ht="36" x14ac:dyDescent="0.25">
      <c r="A591" t="s">
        <v>4319</v>
      </c>
      <c r="B591" s="360" t="s">
        <v>846</v>
      </c>
      <c r="C591" s="372">
        <v>15</v>
      </c>
    </row>
    <row r="592" spans="1:3" ht="72" x14ac:dyDescent="0.25">
      <c r="A592" t="s">
        <v>4320</v>
      </c>
      <c r="B592" s="360" t="s">
        <v>847</v>
      </c>
      <c r="C592" s="372">
        <v>30</v>
      </c>
    </row>
    <row r="593" spans="1:3" ht="108" x14ac:dyDescent="0.25">
      <c r="A593" t="s">
        <v>4321</v>
      </c>
      <c r="B593" s="360" t="s">
        <v>3418</v>
      </c>
      <c r="C593" s="372">
        <v>45</v>
      </c>
    </row>
    <row r="594" spans="1:3" ht="18" x14ac:dyDescent="0.25">
      <c r="A594" t="s">
        <v>4322</v>
      </c>
      <c r="B594" s="360" t="s">
        <v>827</v>
      </c>
      <c r="C594" s="372">
        <v>45</v>
      </c>
    </row>
    <row r="595" spans="1:3" ht="36" x14ac:dyDescent="0.25">
      <c r="A595" t="s">
        <v>4323</v>
      </c>
      <c r="B595" s="360" t="s">
        <v>826</v>
      </c>
      <c r="C595" s="372">
        <v>90</v>
      </c>
    </row>
    <row r="596" spans="1:3" ht="54" x14ac:dyDescent="0.25">
      <c r="A596" t="s">
        <v>4324</v>
      </c>
      <c r="B596" s="360" t="s">
        <v>1130</v>
      </c>
      <c r="C596" s="372">
        <v>30</v>
      </c>
    </row>
    <row r="597" spans="1:3" ht="126" x14ac:dyDescent="0.25">
      <c r="A597" t="s">
        <v>4325</v>
      </c>
      <c r="B597" s="360" t="s">
        <v>1131</v>
      </c>
      <c r="C597" s="372">
        <v>30</v>
      </c>
    </row>
    <row r="598" spans="1:3" ht="108" x14ac:dyDescent="0.25">
      <c r="A598" t="s">
        <v>4326</v>
      </c>
      <c r="B598" s="360" t="s">
        <v>1132</v>
      </c>
      <c r="C598" s="372">
        <v>30</v>
      </c>
    </row>
    <row r="599" spans="1:3" ht="54" x14ac:dyDescent="0.25">
      <c r="A599" t="s">
        <v>4327</v>
      </c>
      <c r="B599" s="360" t="s">
        <v>1067</v>
      </c>
      <c r="C599" s="372">
        <v>30</v>
      </c>
    </row>
    <row r="600" spans="1:3" ht="72" x14ac:dyDescent="0.25">
      <c r="A600" t="s">
        <v>4328</v>
      </c>
      <c r="B600" s="360" t="s">
        <v>853</v>
      </c>
      <c r="C600" s="372">
        <v>30</v>
      </c>
    </row>
    <row r="601" spans="1:3" ht="72" x14ac:dyDescent="0.25">
      <c r="A601" t="s">
        <v>4329</v>
      </c>
      <c r="B601" s="360" t="s">
        <v>1133</v>
      </c>
      <c r="C601" s="372">
        <v>120</v>
      </c>
    </row>
    <row r="602" spans="1:3" ht="72" x14ac:dyDescent="0.25">
      <c r="A602" t="s">
        <v>4330</v>
      </c>
      <c r="B602" s="360" t="s">
        <v>1149</v>
      </c>
      <c r="C602" s="372">
        <v>45</v>
      </c>
    </row>
    <row r="603" spans="1:3" ht="72" x14ac:dyDescent="0.25">
      <c r="A603" t="s">
        <v>4331</v>
      </c>
      <c r="B603" s="360" t="s">
        <v>3493</v>
      </c>
      <c r="C603" s="372">
        <v>45</v>
      </c>
    </row>
    <row r="604" spans="1:3" ht="90" x14ac:dyDescent="0.25">
      <c r="A604" t="s">
        <v>4332</v>
      </c>
      <c r="B604" s="360" t="s">
        <v>1136</v>
      </c>
      <c r="C604" s="372">
        <v>30</v>
      </c>
    </row>
    <row r="605" spans="1:3" ht="90" x14ac:dyDescent="0.25">
      <c r="A605" t="s">
        <v>4333</v>
      </c>
      <c r="B605" s="360" t="s">
        <v>1135</v>
      </c>
      <c r="C605" s="372">
        <v>120</v>
      </c>
    </row>
    <row r="606" spans="1:3" ht="162" x14ac:dyDescent="0.25">
      <c r="A606" t="s">
        <v>4334</v>
      </c>
      <c r="B606" s="360" t="s">
        <v>1134</v>
      </c>
      <c r="C606" s="372">
        <v>60</v>
      </c>
    </row>
    <row r="607" spans="1:3" ht="54" x14ac:dyDescent="0.25">
      <c r="A607" t="s">
        <v>4335</v>
      </c>
      <c r="B607" s="360" t="s">
        <v>1068</v>
      </c>
      <c r="C607" s="372">
        <v>120</v>
      </c>
    </row>
    <row r="608" spans="1:3" ht="108" x14ac:dyDescent="0.25">
      <c r="A608" t="s">
        <v>4336</v>
      </c>
      <c r="B608" s="360" t="s">
        <v>1137</v>
      </c>
      <c r="C608" s="372">
        <v>30</v>
      </c>
    </row>
    <row r="609" spans="1:3" ht="108" x14ac:dyDescent="0.25">
      <c r="A609" t="s">
        <v>4337</v>
      </c>
      <c r="B609" s="360" t="s">
        <v>3496</v>
      </c>
      <c r="C609" s="372">
        <v>180</v>
      </c>
    </row>
    <row r="610" spans="1:3" ht="180" x14ac:dyDescent="0.25">
      <c r="A610" t="s">
        <v>4338</v>
      </c>
      <c r="B610" s="360" t="s">
        <v>1139</v>
      </c>
      <c r="C610" s="372">
        <v>30</v>
      </c>
    </row>
    <row r="611" spans="1:3" ht="108" x14ac:dyDescent="0.25">
      <c r="A611" t="s">
        <v>4339</v>
      </c>
      <c r="B611" s="360" t="s">
        <v>1140</v>
      </c>
      <c r="C611" s="372">
        <v>30</v>
      </c>
    </row>
    <row r="612" spans="1:3" ht="126" x14ac:dyDescent="0.25">
      <c r="A612" t="s">
        <v>4340</v>
      </c>
      <c r="B612" s="360" t="s">
        <v>1141</v>
      </c>
      <c r="C612" s="372">
        <v>60</v>
      </c>
    </row>
    <row r="613" spans="1:3" ht="126" x14ac:dyDescent="0.25">
      <c r="A613" t="s">
        <v>4341</v>
      </c>
      <c r="B613" s="360" t="s">
        <v>3605</v>
      </c>
      <c r="C613" s="372">
        <v>90</v>
      </c>
    </row>
    <row r="614" spans="1:3" ht="180" x14ac:dyDescent="0.25">
      <c r="A614" t="s">
        <v>4342</v>
      </c>
      <c r="B614" s="360" t="s">
        <v>1143</v>
      </c>
      <c r="C614" s="372">
        <v>30</v>
      </c>
    </row>
    <row r="615" spans="1:3" ht="126" x14ac:dyDescent="0.25">
      <c r="A615" t="s">
        <v>4343</v>
      </c>
      <c r="B615" s="360" t="s">
        <v>3499</v>
      </c>
      <c r="C615" s="372">
        <v>30</v>
      </c>
    </row>
    <row r="616" spans="1:3" ht="216" x14ac:dyDescent="0.25">
      <c r="A616" t="s">
        <v>4344</v>
      </c>
      <c r="B616" s="360" t="s">
        <v>3612</v>
      </c>
      <c r="C616" s="372">
        <v>30</v>
      </c>
    </row>
    <row r="617" spans="1:3" ht="108" x14ac:dyDescent="0.25">
      <c r="A617" t="s">
        <v>4345</v>
      </c>
      <c r="B617" s="360" t="s">
        <v>1146</v>
      </c>
      <c r="C617" s="372">
        <v>30</v>
      </c>
    </row>
    <row r="618" spans="1:3" ht="54" x14ac:dyDescent="0.25">
      <c r="A618" t="s">
        <v>4346</v>
      </c>
      <c r="B618" s="360" t="s">
        <v>1147</v>
      </c>
      <c r="C618" s="372">
        <v>75</v>
      </c>
    </row>
    <row r="619" spans="1:3" ht="54" x14ac:dyDescent="0.25">
      <c r="A619" t="s">
        <v>4347</v>
      </c>
      <c r="B619" s="360" t="s">
        <v>3502</v>
      </c>
      <c r="C619" s="372">
        <v>60</v>
      </c>
    </row>
    <row r="620" spans="1:3" ht="54" x14ac:dyDescent="0.25">
      <c r="A620" t="s">
        <v>4348</v>
      </c>
      <c r="B620" s="360" t="s">
        <v>3501</v>
      </c>
      <c r="C620" s="372">
        <v>120</v>
      </c>
    </row>
    <row r="621" spans="1:3" ht="72" x14ac:dyDescent="0.25">
      <c r="A621" t="s">
        <v>4349</v>
      </c>
      <c r="B621" s="360" t="s">
        <v>3498</v>
      </c>
      <c r="C621" s="372">
        <v>45</v>
      </c>
    </row>
    <row r="622" spans="1:3" ht="54" x14ac:dyDescent="0.25">
      <c r="A622" t="s">
        <v>4350</v>
      </c>
      <c r="B622" s="360" t="s">
        <v>810</v>
      </c>
      <c r="C622" s="372">
        <v>135</v>
      </c>
    </row>
    <row r="623" spans="1:3" ht="72" x14ac:dyDescent="0.25">
      <c r="A623" t="s">
        <v>4351</v>
      </c>
      <c r="B623" s="358" t="s">
        <v>3424</v>
      </c>
      <c r="C623" s="379">
        <v>75</v>
      </c>
    </row>
    <row r="624" spans="1:3" ht="36" x14ac:dyDescent="0.25">
      <c r="A624" t="s">
        <v>4352</v>
      </c>
      <c r="B624" s="358" t="s">
        <v>846</v>
      </c>
      <c r="C624" s="379">
        <v>30</v>
      </c>
    </row>
    <row r="625" spans="1:3" ht="72" x14ac:dyDescent="0.25">
      <c r="A625" t="s">
        <v>4353</v>
      </c>
      <c r="B625" s="358" t="s">
        <v>847</v>
      </c>
      <c r="C625" s="379">
        <v>60</v>
      </c>
    </row>
    <row r="626" spans="1:3" ht="108" x14ac:dyDescent="0.25">
      <c r="A626" t="s">
        <v>4354</v>
      </c>
      <c r="B626" s="358" t="s">
        <v>1179</v>
      </c>
      <c r="C626" s="379">
        <v>75</v>
      </c>
    </row>
    <row r="627" spans="1:3" ht="18" x14ac:dyDescent="0.25">
      <c r="A627" t="s">
        <v>4355</v>
      </c>
      <c r="B627" s="358" t="s">
        <v>827</v>
      </c>
      <c r="C627" s="379">
        <v>75</v>
      </c>
    </row>
    <row r="628" spans="1:3" ht="36" x14ac:dyDescent="0.25">
      <c r="A628" t="s">
        <v>4356</v>
      </c>
      <c r="B628" s="358" t="s">
        <v>3436</v>
      </c>
      <c r="C628" s="379">
        <v>120</v>
      </c>
    </row>
    <row r="629" spans="1:3" ht="72" x14ac:dyDescent="0.25">
      <c r="A629" t="s">
        <v>4357</v>
      </c>
      <c r="B629" s="360" t="s">
        <v>853</v>
      </c>
      <c r="C629" s="379">
        <v>30</v>
      </c>
    </row>
    <row r="630" spans="1:3" ht="90" x14ac:dyDescent="0.25">
      <c r="A630" t="s">
        <v>4358</v>
      </c>
      <c r="B630" s="360" t="s">
        <v>3461</v>
      </c>
      <c r="C630" s="379">
        <v>45</v>
      </c>
    </row>
    <row r="631" spans="1:3" ht="72" x14ac:dyDescent="0.25">
      <c r="A631" t="s">
        <v>4359</v>
      </c>
      <c r="B631" s="360" t="s">
        <v>1081</v>
      </c>
      <c r="C631" s="379">
        <v>60</v>
      </c>
    </row>
    <row r="632" spans="1:3" ht="72" x14ac:dyDescent="0.25">
      <c r="A632" t="s">
        <v>4360</v>
      </c>
      <c r="B632" s="360" t="s">
        <v>3503</v>
      </c>
      <c r="C632" s="379">
        <v>45</v>
      </c>
    </row>
    <row r="633" spans="1:3" ht="72" x14ac:dyDescent="0.25">
      <c r="A633" t="s">
        <v>4361</v>
      </c>
      <c r="B633" s="360" t="s">
        <v>1133</v>
      </c>
      <c r="C633" s="379">
        <v>90</v>
      </c>
    </row>
    <row r="634" spans="1:3" ht="72" x14ac:dyDescent="0.25">
      <c r="A634" t="s">
        <v>4362</v>
      </c>
      <c r="B634" s="360" t="s">
        <v>1124</v>
      </c>
      <c r="C634" s="379">
        <v>90</v>
      </c>
    </row>
    <row r="635" spans="1:3" ht="54" x14ac:dyDescent="0.25">
      <c r="A635" t="s">
        <v>4363</v>
      </c>
      <c r="B635" s="360" t="s">
        <v>1161</v>
      </c>
      <c r="C635" s="377">
        <v>60</v>
      </c>
    </row>
    <row r="636" spans="1:3" ht="72" x14ac:dyDescent="0.25">
      <c r="A636" t="s">
        <v>4364</v>
      </c>
      <c r="B636" s="360" t="s">
        <v>3504</v>
      </c>
      <c r="C636" s="377">
        <v>90</v>
      </c>
    </row>
    <row r="637" spans="1:3" ht="90" x14ac:dyDescent="0.25">
      <c r="A637" t="s">
        <v>4365</v>
      </c>
      <c r="B637" s="360" t="s">
        <v>1169</v>
      </c>
      <c r="C637" s="377">
        <v>90</v>
      </c>
    </row>
    <row r="638" spans="1:3" ht="72" x14ac:dyDescent="0.25">
      <c r="A638" t="s">
        <v>4366</v>
      </c>
      <c r="B638" s="360" t="s">
        <v>3505</v>
      </c>
      <c r="C638" s="377">
        <v>60</v>
      </c>
    </row>
    <row r="639" spans="1:3" ht="126" x14ac:dyDescent="0.25">
      <c r="A639" t="s">
        <v>4367</v>
      </c>
      <c r="B639" s="360" t="s">
        <v>1162</v>
      </c>
      <c r="C639" s="377">
        <v>120</v>
      </c>
    </row>
    <row r="640" spans="1:3" ht="36" x14ac:dyDescent="0.25">
      <c r="A640" t="s">
        <v>4368</v>
      </c>
      <c r="B640" s="360" t="s">
        <v>3506</v>
      </c>
      <c r="C640" s="377">
        <v>90</v>
      </c>
    </row>
    <row r="641" spans="1:3" ht="90" x14ac:dyDescent="0.25">
      <c r="A641" t="s">
        <v>4369</v>
      </c>
      <c r="B641" s="360" t="s">
        <v>3507</v>
      </c>
      <c r="C641" s="377">
        <v>90</v>
      </c>
    </row>
    <row r="642" spans="1:3" ht="72" x14ac:dyDescent="0.25">
      <c r="A642" t="s">
        <v>4370</v>
      </c>
      <c r="B642" s="360" t="s">
        <v>1165</v>
      </c>
      <c r="C642" s="377">
        <v>60</v>
      </c>
    </row>
    <row r="643" spans="1:3" ht="90" x14ac:dyDescent="0.25">
      <c r="A643" t="s">
        <v>4371</v>
      </c>
      <c r="B643" s="360" t="s">
        <v>3508</v>
      </c>
      <c r="C643" s="377">
        <v>60</v>
      </c>
    </row>
    <row r="644" spans="1:3" ht="90" x14ac:dyDescent="0.25">
      <c r="A644" t="s">
        <v>4372</v>
      </c>
      <c r="B644" s="360" t="s">
        <v>1166</v>
      </c>
      <c r="C644" s="377">
        <v>90</v>
      </c>
    </row>
    <row r="645" spans="1:3" ht="72" x14ac:dyDescent="0.25">
      <c r="A645" t="s">
        <v>4373</v>
      </c>
      <c r="B645" s="360" t="s">
        <v>1167</v>
      </c>
      <c r="C645" s="377">
        <v>90</v>
      </c>
    </row>
    <row r="646" spans="1:3" ht="108" x14ac:dyDescent="0.25">
      <c r="A646" t="s">
        <v>4374</v>
      </c>
      <c r="B646" s="360" t="s">
        <v>3509</v>
      </c>
      <c r="C646" s="379">
        <v>180</v>
      </c>
    </row>
    <row r="647" spans="1:3" ht="72" x14ac:dyDescent="0.25">
      <c r="A647" t="s">
        <v>4375</v>
      </c>
      <c r="B647" s="360" t="s">
        <v>3510</v>
      </c>
      <c r="C647" s="379">
        <v>60</v>
      </c>
    </row>
    <row r="648" spans="1:3" ht="36" x14ac:dyDescent="0.25">
      <c r="A648" t="s">
        <v>4376</v>
      </c>
      <c r="B648" s="360" t="s">
        <v>1168</v>
      </c>
      <c r="C648" s="379">
        <v>60</v>
      </c>
    </row>
    <row r="649" spans="1:3" ht="90" x14ac:dyDescent="0.25">
      <c r="A649" t="s">
        <v>4377</v>
      </c>
      <c r="B649" s="358" t="s">
        <v>1173</v>
      </c>
      <c r="C649" s="379">
        <v>90</v>
      </c>
    </row>
    <row r="650" spans="1:3" ht="72" x14ac:dyDescent="0.25">
      <c r="A650" t="s">
        <v>4378</v>
      </c>
      <c r="B650" s="358" t="s">
        <v>1174</v>
      </c>
      <c r="C650" s="379">
        <v>90</v>
      </c>
    </row>
    <row r="651" spans="1:3" ht="72" x14ac:dyDescent="0.25">
      <c r="A651" t="s">
        <v>4379</v>
      </c>
      <c r="B651" s="358" t="s">
        <v>1175</v>
      </c>
      <c r="C651" s="379">
        <v>90</v>
      </c>
    </row>
    <row r="652" spans="1:3" ht="72" x14ac:dyDescent="0.25">
      <c r="A652" t="s">
        <v>4380</v>
      </c>
      <c r="B652" s="360" t="s">
        <v>1170</v>
      </c>
      <c r="C652" s="377">
        <v>270</v>
      </c>
    </row>
    <row r="653" spans="1:3" ht="36" x14ac:dyDescent="0.25">
      <c r="A653" t="s">
        <v>4381</v>
      </c>
      <c r="B653" s="358" t="s">
        <v>845</v>
      </c>
      <c r="C653" s="379">
        <v>30</v>
      </c>
    </row>
    <row r="654" spans="1:3" ht="36" x14ac:dyDescent="0.25">
      <c r="A654" t="s">
        <v>4382</v>
      </c>
      <c r="B654" s="358" t="s">
        <v>846</v>
      </c>
      <c r="C654" s="379">
        <v>15</v>
      </c>
    </row>
    <row r="655" spans="1:3" ht="72" x14ac:dyDescent="0.25">
      <c r="A655" t="s">
        <v>4383</v>
      </c>
      <c r="B655" s="358" t="s">
        <v>847</v>
      </c>
      <c r="C655" s="379">
        <v>30</v>
      </c>
    </row>
    <row r="656" spans="1:3" ht="72" x14ac:dyDescent="0.25">
      <c r="A656" t="s">
        <v>4384</v>
      </c>
      <c r="B656" s="358" t="s">
        <v>1158</v>
      </c>
      <c r="C656" s="379">
        <v>45</v>
      </c>
    </row>
    <row r="657" spans="1:3" ht="18" x14ac:dyDescent="0.25">
      <c r="A657" t="s">
        <v>4385</v>
      </c>
      <c r="B657" s="358" t="s">
        <v>827</v>
      </c>
      <c r="C657" s="379">
        <v>45</v>
      </c>
    </row>
    <row r="658" spans="1:3" ht="36" x14ac:dyDescent="0.25">
      <c r="A658" t="s">
        <v>4386</v>
      </c>
      <c r="B658" s="358" t="s">
        <v>3511</v>
      </c>
      <c r="C658" s="379">
        <v>90</v>
      </c>
    </row>
    <row r="659" spans="1:3" ht="72" x14ac:dyDescent="0.25">
      <c r="A659" t="s">
        <v>4387</v>
      </c>
      <c r="B659" s="360" t="s">
        <v>853</v>
      </c>
      <c r="C659" s="379">
        <v>30</v>
      </c>
    </row>
    <row r="660" spans="1:3" ht="90" x14ac:dyDescent="0.25">
      <c r="A660" t="s">
        <v>4388</v>
      </c>
      <c r="B660" s="360" t="s">
        <v>3461</v>
      </c>
      <c r="C660" s="379">
        <v>45</v>
      </c>
    </row>
    <row r="661" spans="1:3" ht="72" x14ac:dyDescent="0.25">
      <c r="A661" t="s">
        <v>4389</v>
      </c>
      <c r="B661" s="360" t="s">
        <v>1081</v>
      </c>
      <c r="C661" s="379">
        <v>60</v>
      </c>
    </row>
    <row r="662" spans="1:3" ht="72" x14ac:dyDescent="0.25">
      <c r="A662" t="s">
        <v>4390</v>
      </c>
      <c r="B662" s="360" t="s">
        <v>3503</v>
      </c>
      <c r="C662" s="379">
        <v>45</v>
      </c>
    </row>
    <row r="663" spans="1:3" ht="72" x14ac:dyDescent="0.25">
      <c r="A663" t="s">
        <v>4391</v>
      </c>
      <c r="B663" s="360" t="s">
        <v>1133</v>
      </c>
      <c r="C663" s="379">
        <v>90</v>
      </c>
    </row>
    <row r="664" spans="1:3" ht="72" x14ac:dyDescent="0.25">
      <c r="A664" t="s">
        <v>4392</v>
      </c>
      <c r="B664" s="360" t="s">
        <v>1124</v>
      </c>
      <c r="C664" s="379">
        <v>90</v>
      </c>
    </row>
    <row r="665" spans="1:3" ht="54" x14ac:dyDescent="0.25">
      <c r="A665" t="s">
        <v>4393</v>
      </c>
      <c r="B665" s="360" t="s">
        <v>1161</v>
      </c>
      <c r="C665" s="377">
        <v>60</v>
      </c>
    </row>
    <row r="666" spans="1:3" ht="72" x14ac:dyDescent="0.25">
      <c r="A666" t="s">
        <v>4394</v>
      </c>
      <c r="B666" s="360" t="s">
        <v>3504</v>
      </c>
      <c r="C666" s="377">
        <v>90</v>
      </c>
    </row>
    <row r="667" spans="1:3" ht="90" x14ac:dyDescent="0.25">
      <c r="A667" t="s">
        <v>4395</v>
      </c>
      <c r="B667" s="360" t="s">
        <v>1169</v>
      </c>
      <c r="C667" s="377">
        <v>90</v>
      </c>
    </row>
    <row r="668" spans="1:3" ht="72" x14ac:dyDescent="0.25">
      <c r="A668" t="s">
        <v>4396</v>
      </c>
      <c r="B668" s="360" t="s">
        <v>3505</v>
      </c>
      <c r="C668" s="377">
        <v>60</v>
      </c>
    </row>
    <row r="669" spans="1:3" ht="126" x14ac:dyDescent="0.25">
      <c r="A669" t="s">
        <v>4397</v>
      </c>
      <c r="B669" s="360" t="s">
        <v>3512</v>
      </c>
      <c r="C669" s="377">
        <v>120</v>
      </c>
    </row>
    <row r="670" spans="1:3" ht="36" x14ac:dyDescent="0.25">
      <c r="A670" t="s">
        <v>4398</v>
      </c>
      <c r="B670" s="360" t="s">
        <v>3506</v>
      </c>
      <c r="C670" s="377">
        <v>90</v>
      </c>
    </row>
    <row r="671" spans="1:3" ht="90" x14ac:dyDescent="0.25">
      <c r="A671" t="s">
        <v>4399</v>
      </c>
      <c r="B671" s="360" t="s">
        <v>3507</v>
      </c>
      <c r="C671" s="377">
        <v>90</v>
      </c>
    </row>
    <row r="672" spans="1:3" ht="72" x14ac:dyDescent="0.25">
      <c r="A672" t="s">
        <v>4400</v>
      </c>
      <c r="B672" s="360" t="s">
        <v>1165</v>
      </c>
      <c r="C672" s="377">
        <v>60</v>
      </c>
    </row>
    <row r="673" spans="1:3" ht="72" x14ac:dyDescent="0.25">
      <c r="A673" t="s">
        <v>4401</v>
      </c>
      <c r="B673" s="360" t="s">
        <v>3513</v>
      </c>
      <c r="C673" s="377">
        <v>60</v>
      </c>
    </row>
    <row r="674" spans="1:3" ht="90" x14ac:dyDescent="0.25">
      <c r="A674" t="s">
        <v>4402</v>
      </c>
      <c r="B674" s="360" t="s">
        <v>1166</v>
      </c>
      <c r="C674" s="377">
        <v>90</v>
      </c>
    </row>
    <row r="675" spans="1:3" ht="72" x14ac:dyDescent="0.25">
      <c r="A675" t="s">
        <v>4403</v>
      </c>
      <c r="B675" s="360" t="s">
        <v>1167</v>
      </c>
      <c r="C675" s="377">
        <v>90</v>
      </c>
    </row>
    <row r="676" spans="1:3" ht="72" x14ac:dyDescent="0.25">
      <c r="A676" t="s">
        <v>4404</v>
      </c>
      <c r="B676" s="360" t="s">
        <v>3510</v>
      </c>
      <c r="C676" s="379">
        <v>60</v>
      </c>
    </row>
    <row r="677" spans="1:3" ht="36" x14ac:dyDescent="0.25">
      <c r="A677" t="s">
        <v>4405</v>
      </c>
      <c r="B677" s="360" t="s">
        <v>1168</v>
      </c>
      <c r="C677" s="379">
        <v>60</v>
      </c>
    </row>
    <row r="678" spans="1:3" ht="72" x14ac:dyDescent="0.25">
      <c r="A678" t="s">
        <v>4406</v>
      </c>
      <c r="B678" s="360" t="s">
        <v>1170</v>
      </c>
      <c r="C678" s="377">
        <v>270</v>
      </c>
    </row>
    <row r="679" spans="1:3" ht="36" x14ac:dyDescent="0.25">
      <c r="A679" t="s">
        <v>4407</v>
      </c>
      <c r="B679" s="365" t="s">
        <v>845</v>
      </c>
      <c r="C679" s="371">
        <v>30</v>
      </c>
    </row>
    <row r="680" spans="1:3" ht="36" x14ac:dyDescent="0.25">
      <c r="A680" t="s">
        <v>4408</v>
      </c>
      <c r="B680" s="365" t="s">
        <v>846</v>
      </c>
      <c r="C680" s="371">
        <v>15</v>
      </c>
    </row>
    <row r="681" spans="1:3" ht="72" x14ac:dyDescent="0.25">
      <c r="A681" t="s">
        <v>4409</v>
      </c>
      <c r="B681" s="365" t="s">
        <v>847</v>
      </c>
      <c r="C681" s="371">
        <v>30</v>
      </c>
    </row>
    <row r="682" spans="1:3" ht="108" x14ac:dyDescent="0.25">
      <c r="A682" t="s">
        <v>4410</v>
      </c>
      <c r="B682" s="365" t="s">
        <v>3418</v>
      </c>
      <c r="C682" s="371">
        <v>45</v>
      </c>
    </row>
    <row r="683" spans="1:3" ht="18" x14ac:dyDescent="0.25">
      <c r="A683" t="s">
        <v>4411</v>
      </c>
      <c r="B683" s="365" t="s">
        <v>827</v>
      </c>
      <c r="C683" s="371">
        <v>45</v>
      </c>
    </row>
    <row r="684" spans="1:3" ht="54" x14ac:dyDescent="0.25">
      <c r="A684" t="s">
        <v>4412</v>
      </c>
      <c r="B684" s="365" t="s">
        <v>3600</v>
      </c>
      <c r="C684" s="371">
        <v>90</v>
      </c>
    </row>
    <row r="685" spans="1:3" ht="18" x14ac:dyDescent="0.25">
      <c r="A685" t="s">
        <v>4413</v>
      </c>
      <c r="B685" s="367" t="s">
        <v>1180</v>
      </c>
      <c r="C685" s="376">
        <v>30</v>
      </c>
    </row>
    <row r="686" spans="1:3" ht="18" x14ac:dyDescent="0.25">
      <c r="A686" t="s">
        <v>4414</v>
      </c>
      <c r="B686" s="367" t="s">
        <v>3461</v>
      </c>
      <c r="C686" s="376">
        <v>45</v>
      </c>
    </row>
    <row r="687" spans="1:3" ht="18" x14ac:dyDescent="0.25">
      <c r="A687" t="s">
        <v>4415</v>
      </c>
      <c r="B687" s="367" t="s">
        <v>3514</v>
      </c>
      <c r="C687" s="376">
        <v>45</v>
      </c>
    </row>
    <row r="688" spans="1:3" ht="18" x14ac:dyDescent="0.25">
      <c r="A688" t="s">
        <v>4416</v>
      </c>
      <c r="B688" s="367" t="s">
        <v>1081</v>
      </c>
      <c r="C688" s="376">
        <v>60</v>
      </c>
    </row>
    <row r="689" spans="1:3" ht="18" x14ac:dyDescent="0.25">
      <c r="A689" t="s">
        <v>4417</v>
      </c>
      <c r="B689" s="367" t="s">
        <v>1133</v>
      </c>
      <c r="C689" s="376">
        <v>60</v>
      </c>
    </row>
    <row r="690" spans="1:3" ht="18" x14ac:dyDescent="0.25">
      <c r="A690" t="s">
        <v>4418</v>
      </c>
      <c r="B690" s="367" t="s">
        <v>1121</v>
      </c>
      <c r="C690" s="376">
        <v>45</v>
      </c>
    </row>
    <row r="691" spans="1:3" ht="18" x14ac:dyDescent="0.25">
      <c r="A691" t="s">
        <v>4419</v>
      </c>
      <c r="B691" s="367" t="s">
        <v>1181</v>
      </c>
      <c r="C691" s="376">
        <v>30</v>
      </c>
    </row>
    <row r="692" spans="1:3" ht="18" x14ac:dyDescent="0.25">
      <c r="A692" t="s">
        <v>4420</v>
      </c>
      <c r="B692" s="367" t="s">
        <v>1124</v>
      </c>
      <c r="C692" s="376">
        <v>90</v>
      </c>
    </row>
    <row r="693" spans="1:3" ht="18" x14ac:dyDescent="0.25">
      <c r="A693" t="s">
        <v>4421</v>
      </c>
      <c r="B693" s="367" t="s">
        <v>867</v>
      </c>
      <c r="C693" s="376">
        <v>90</v>
      </c>
    </row>
    <row r="694" spans="1:3" ht="18" x14ac:dyDescent="0.25">
      <c r="A694" t="s">
        <v>4422</v>
      </c>
      <c r="B694" s="367" t="s">
        <v>1183</v>
      </c>
      <c r="C694" s="376">
        <v>60</v>
      </c>
    </row>
    <row r="695" spans="1:3" ht="18" x14ac:dyDescent="0.25">
      <c r="A695" t="s">
        <v>4423</v>
      </c>
      <c r="B695" s="367" t="s">
        <v>1191</v>
      </c>
      <c r="C695" s="376">
        <v>90</v>
      </c>
    </row>
    <row r="696" spans="1:3" ht="18" x14ac:dyDescent="0.25">
      <c r="A696" t="s">
        <v>4424</v>
      </c>
      <c r="B696" s="367" t="s">
        <v>1193</v>
      </c>
      <c r="C696" s="376">
        <v>60</v>
      </c>
    </row>
    <row r="697" spans="1:3" ht="18" x14ac:dyDescent="0.25">
      <c r="A697" t="s">
        <v>4425</v>
      </c>
      <c r="B697" s="367" t="s">
        <v>1122</v>
      </c>
      <c r="C697" s="376">
        <v>120</v>
      </c>
    </row>
    <row r="698" spans="1:3" ht="18" x14ac:dyDescent="0.25">
      <c r="A698" t="s">
        <v>4426</v>
      </c>
      <c r="B698" s="367" t="s">
        <v>1127</v>
      </c>
      <c r="C698" s="376">
        <v>60</v>
      </c>
    </row>
    <row r="699" spans="1:3" ht="18" x14ac:dyDescent="0.25">
      <c r="A699" t="s">
        <v>4427</v>
      </c>
      <c r="B699" s="367" t="s">
        <v>1184</v>
      </c>
      <c r="C699" s="376">
        <v>60</v>
      </c>
    </row>
    <row r="700" spans="1:3" ht="18" x14ac:dyDescent="0.25">
      <c r="A700" t="s">
        <v>4428</v>
      </c>
      <c r="B700" s="367" t="s">
        <v>1185</v>
      </c>
      <c r="C700" s="376">
        <v>90</v>
      </c>
    </row>
    <row r="701" spans="1:3" ht="18" x14ac:dyDescent="0.25">
      <c r="A701" t="s">
        <v>4429</v>
      </c>
      <c r="B701" s="367" t="s">
        <v>1186</v>
      </c>
      <c r="C701" s="376">
        <v>60</v>
      </c>
    </row>
    <row r="702" spans="1:3" ht="18" x14ac:dyDescent="0.25">
      <c r="A702" t="s">
        <v>4430</v>
      </c>
      <c r="B702" s="367" t="s">
        <v>1187</v>
      </c>
      <c r="C702" s="376">
        <v>60</v>
      </c>
    </row>
    <row r="703" spans="1:3" ht="18" x14ac:dyDescent="0.25">
      <c r="A703" t="s">
        <v>4431</v>
      </c>
      <c r="B703" s="367" t="s">
        <v>1188</v>
      </c>
      <c r="C703" s="376">
        <v>60</v>
      </c>
    </row>
    <row r="704" spans="1:3" ht="18" x14ac:dyDescent="0.25">
      <c r="A704" t="s">
        <v>4432</v>
      </c>
      <c r="B704" s="367" t="s">
        <v>810</v>
      </c>
      <c r="C704" s="376">
        <v>270</v>
      </c>
    </row>
    <row r="705" spans="1:3" ht="36" x14ac:dyDescent="0.25">
      <c r="A705" t="s">
        <v>4433</v>
      </c>
      <c r="B705" s="365" t="s">
        <v>845</v>
      </c>
      <c r="C705" s="371">
        <v>75</v>
      </c>
    </row>
    <row r="706" spans="1:3" ht="36" x14ac:dyDescent="0.25">
      <c r="A706" t="s">
        <v>4434</v>
      </c>
      <c r="B706" s="365" t="s">
        <v>846</v>
      </c>
      <c r="C706" s="371">
        <v>30</v>
      </c>
    </row>
    <row r="707" spans="1:3" ht="72" x14ac:dyDescent="0.25">
      <c r="A707" t="s">
        <v>4435</v>
      </c>
      <c r="B707" s="365" t="s">
        <v>847</v>
      </c>
      <c r="C707" s="371">
        <v>60</v>
      </c>
    </row>
    <row r="708" spans="1:3" ht="108" x14ac:dyDescent="0.25">
      <c r="A708" t="s">
        <v>4436</v>
      </c>
      <c r="B708" s="365" t="s">
        <v>3418</v>
      </c>
      <c r="C708" s="371">
        <v>75</v>
      </c>
    </row>
    <row r="709" spans="1:3" ht="18" x14ac:dyDescent="0.25">
      <c r="A709" t="s">
        <v>4437</v>
      </c>
      <c r="B709" s="365" t="s">
        <v>827</v>
      </c>
      <c r="C709" s="371">
        <v>75</v>
      </c>
    </row>
    <row r="710" spans="1:3" ht="54" x14ac:dyDescent="0.25">
      <c r="A710" t="s">
        <v>4438</v>
      </c>
      <c r="B710" s="365" t="s">
        <v>3600</v>
      </c>
      <c r="C710" s="371">
        <v>120</v>
      </c>
    </row>
    <row r="711" spans="1:3" ht="18" x14ac:dyDescent="0.25">
      <c r="A711" t="s">
        <v>4439</v>
      </c>
      <c r="B711" s="367" t="s">
        <v>1180</v>
      </c>
      <c r="C711" s="376">
        <v>30</v>
      </c>
    </row>
    <row r="712" spans="1:3" ht="18" x14ac:dyDescent="0.25">
      <c r="A712" t="s">
        <v>4440</v>
      </c>
      <c r="B712" s="367" t="s">
        <v>3461</v>
      </c>
      <c r="C712" s="376">
        <v>45</v>
      </c>
    </row>
    <row r="713" spans="1:3" ht="18" x14ac:dyDescent="0.25">
      <c r="A713" t="s">
        <v>4441</v>
      </c>
      <c r="B713" s="367" t="s">
        <v>3514</v>
      </c>
      <c r="C713" s="376">
        <v>45</v>
      </c>
    </row>
    <row r="714" spans="1:3" ht="18" x14ac:dyDescent="0.25">
      <c r="A714" t="s">
        <v>4442</v>
      </c>
      <c r="B714" s="367" t="s">
        <v>1081</v>
      </c>
      <c r="C714" s="376">
        <v>60</v>
      </c>
    </row>
    <row r="715" spans="1:3" ht="18" x14ac:dyDescent="0.25">
      <c r="A715" t="s">
        <v>4443</v>
      </c>
      <c r="B715" s="367" t="s">
        <v>1133</v>
      </c>
      <c r="C715" s="376">
        <v>90</v>
      </c>
    </row>
    <row r="716" spans="1:3" ht="18" x14ac:dyDescent="0.25">
      <c r="A716" t="s">
        <v>4444</v>
      </c>
      <c r="B716" s="367" t="s">
        <v>1121</v>
      </c>
      <c r="C716" s="376">
        <v>45</v>
      </c>
    </row>
    <row r="717" spans="1:3" ht="18" x14ac:dyDescent="0.25">
      <c r="A717" t="s">
        <v>4445</v>
      </c>
      <c r="B717" s="367" t="s">
        <v>1181</v>
      </c>
      <c r="C717" s="376">
        <v>30</v>
      </c>
    </row>
    <row r="718" spans="1:3" ht="18" x14ac:dyDescent="0.25">
      <c r="A718" t="s">
        <v>4446</v>
      </c>
      <c r="B718" s="367" t="s">
        <v>1124</v>
      </c>
      <c r="C718" s="376">
        <v>90</v>
      </c>
    </row>
    <row r="719" spans="1:3" ht="18" x14ac:dyDescent="0.25">
      <c r="A719" t="s">
        <v>4447</v>
      </c>
      <c r="B719" s="367" t="s">
        <v>867</v>
      </c>
      <c r="C719" s="376">
        <v>90</v>
      </c>
    </row>
    <row r="720" spans="1:3" ht="18" x14ac:dyDescent="0.25">
      <c r="A720" t="s">
        <v>4448</v>
      </c>
      <c r="B720" s="367" t="s">
        <v>1182</v>
      </c>
      <c r="C720" s="376">
        <v>60</v>
      </c>
    </row>
    <row r="721" spans="1:3" ht="18" x14ac:dyDescent="0.25">
      <c r="A721" t="s">
        <v>4449</v>
      </c>
      <c r="B721" s="367" t="s">
        <v>1183</v>
      </c>
      <c r="C721" s="376">
        <v>60</v>
      </c>
    </row>
    <row r="722" spans="1:3" ht="18" x14ac:dyDescent="0.25">
      <c r="A722" t="s">
        <v>4450</v>
      </c>
      <c r="B722" s="367" t="s">
        <v>1191</v>
      </c>
      <c r="C722" s="376">
        <v>90</v>
      </c>
    </row>
    <row r="723" spans="1:3" ht="18" x14ac:dyDescent="0.25">
      <c r="A723" t="s">
        <v>4451</v>
      </c>
      <c r="B723" s="367" t="s">
        <v>1171</v>
      </c>
      <c r="C723" s="376">
        <v>90</v>
      </c>
    </row>
    <row r="724" spans="1:3" ht="18" x14ac:dyDescent="0.25">
      <c r="A724" t="s">
        <v>4452</v>
      </c>
      <c r="B724" s="367" t="s">
        <v>1193</v>
      </c>
      <c r="C724" s="376">
        <v>60</v>
      </c>
    </row>
    <row r="725" spans="1:3" ht="18" x14ac:dyDescent="0.25">
      <c r="A725" t="s">
        <v>4453</v>
      </c>
      <c r="B725" s="367" t="s">
        <v>1122</v>
      </c>
      <c r="C725" s="376">
        <v>120</v>
      </c>
    </row>
    <row r="726" spans="1:3" ht="18" x14ac:dyDescent="0.25">
      <c r="A726" t="s">
        <v>4454</v>
      </c>
      <c r="B726" s="367" t="s">
        <v>1127</v>
      </c>
      <c r="C726" s="376">
        <v>90</v>
      </c>
    </row>
    <row r="727" spans="1:3" ht="18" x14ac:dyDescent="0.25">
      <c r="A727" t="s">
        <v>4455</v>
      </c>
      <c r="B727" s="367" t="s">
        <v>1184</v>
      </c>
      <c r="C727" s="376">
        <v>60</v>
      </c>
    </row>
    <row r="728" spans="1:3" ht="18" x14ac:dyDescent="0.25">
      <c r="A728" t="s">
        <v>4456</v>
      </c>
      <c r="B728" s="367" t="s">
        <v>1185</v>
      </c>
      <c r="C728" s="376">
        <v>90</v>
      </c>
    </row>
    <row r="729" spans="1:3" ht="18" x14ac:dyDescent="0.25">
      <c r="A729" t="s">
        <v>4457</v>
      </c>
      <c r="B729" s="367" t="s">
        <v>1186</v>
      </c>
      <c r="C729" s="376">
        <v>60</v>
      </c>
    </row>
    <row r="730" spans="1:3" ht="18" x14ac:dyDescent="0.25">
      <c r="A730" t="s">
        <v>4458</v>
      </c>
      <c r="B730" s="367" t="s">
        <v>1187</v>
      </c>
      <c r="C730" s="376">
        <v>60</v>
      </c>
    </row>
    <row r="731" spans="1:3" ht="18" x14ac:dyDescent="0.25">
      <c r="A731" t="s">
        <v>4459</v>
      </c>
      <c r="B731" s="367" t="s">
        <v>1188</v>
      </c>
      <c r="C731" s="376">
        <v>60</v>
      </c>
    </row>
    <row r="732" spans="1:3" ht="18" x14ac:dyDescent="0.25">
      <c r="A732" t="s">
        <v>4460</v>
      </c>
      <c r="B732" s="367" t="s">
        <v>1189</v>
      </c>
      <c r="C732" s="376">
        <v>180</v>
      </c>
    </row>
    <row r="733" spans="1:3" ht="18" x14ac:dyDescent="0.25">
      <c r="A733" t="s">
        <v>4461</v>
      </c>
      <c r="B733" s="367" t="s">
        <v>1190</v>
      </c>
      <c r="C733" s="376">
        <v>90</v>
      </c>
    </row>
    <row r="734" spans="1:3" ht="18" x14ac:dyDescent="0.25">
      <c r="A734" t="s">
        <v>4462</v>
      </c>
      <c r="B734" s="367" t="s">
        <v>1192</v>
      </c>
      <c r="C734" s="376">
        <v>60</v>
      </c>
    </row>
    <row r="735" spans="1:3" ht="18" x14ac:dyDescent="0.25">
      <c r="A735" t="s">
        <v>4463</v>
      </c>
      <c r="B735" s="367" t="s">
        <v>810</v>
      </c>
      <c r="C735" s="376">
        <v>270</v>
      </c>
    </row>
    <row r="736" spans="1:3" ht="72" x14ac:dyDescent="0.25">
      <c r="A736" t="s">
        <v>4464</v>
      </c>
      <c r="B736" s="365" t="s">
        <v>3424</v>
      </c>
      <c r="C736" s="371">
        <v>75</v>
      </c>
    </row>
    <row r="737" spans="1:3" ht="36" x14ac:dyDescent="0.25">
      <c r="A737" t="s">
        <v>4465</v>
      </c>
      <c r="B737" s="365" t="s">
        <v>846</v>
      </c>
      <c r="C737" s="371">
        <v>30</v>
      </c>
    </row>
    <row r="738" spans="1:3" ht="72" x14ac:dyDescent="0.25">
      <c r="A738" t="s">
        <v>4466</v>
      </c>
      <c r="B738" s="365" t="s">
        <v>847</v>
      </c>
      <c r="C738" s="371">
        <v>60</v>
      </c>
    </row>
    <row r="739" spans="1:3" ht="108" x14ac:dyDescent="0.25">
      <c r="A739" t="s">
        <v>4467</v>
      </c>
      <c r="B739" s="365" t="s">
        <v>1179</v>
      </c>
      <c r="C739" s="371">
        <v>75</v>
      </c>
    </row>
    <row r="740" spans="1:3" ht="18" x14ac:dyDescent="0.25">
      <c r="A740" t="s">
        <v>4468</v>
      </c>
      <c r="B740" s="365" t="s">
        <v>827</v>
      </c>
      <c r="C740" s="371">
        <v>75</v>
      </c>
    </row>
    <row r="741" spans="1:3" ht="36" x14ac:dyDescent="0.25">
      <c r="A741" t="s">
        <v>4469</v>
      </c>
      <c r="B741" s="365" t="s">
        <v>3436</v>
      </c>
      <c r="C741" s="371">
        <v>120</v>
      </c>
    </row>
    <row r="742" spans="1:3" ht="18" x14ac:dyDescent="0.25">
      <c r="A742" t="s">
        <v>4470</v>
      </c>
      <c r="B742" s="367" t="s">
        <v>853</v>
      </c>
      <c r="C742" s="376">
        <v>30</v>
      </c>
    </row>
    <row r="743" spans="1:3" ht="18" x14ac:dyDescent="0.25">
      <c r="A743" t="s">
        <v>4471</v>
      </c>
      <c r="B743" s="367" t="s">
        <v>3461</v>
      </c>
      <c r="C743" s="376">
        <v>45</v>
      </c>
    </row>
    <row r="744" spans="1:3" ht="18" x14ac:dyDescent="0.25">
      <c r="A744" t="s">
        <v>4472</v>
      </c>
      <c r="B744" s="367" t="s">
        <v>3514</v>
      </c>
      <c r="C744" s="376">
        <v>45</v>
      </c>
    </row>
    <row r="745" spans="1:3" ht="18" x14ac:dyDescent="0.25">
      <c r="A745" t="s">
        <v>4473</v>
      </c>
      <c r="B745" s="367" t="s">
        <v>1133</v>
      </c>
      <c r="C745" s="376">
        <v>90</v>
      </c>
    </row>
    <row r="746" spans="1:3" ht="18" x14ac:dyDescent="0.25">
      <c r="A746" t="s">
        <v>4474</v>
      </c>
      <c r="B746" s="367" t="s">
        <v>1121</v>
      </c>
      <c r="C746" s="376">
        <v>45</v>
      </c>
    </row>
    <row r="747" spans="1:3" ht="18" x14ac:dyDescent="0.25">
      <c r="A747" t="s">
        <v>4475</v>
      </c>
      <c r="B747" s="367" t="s">
        <v>1124</v>
      </c>
      <c r="C747" s="376">
        <v>90</v>
      </c>
    </row>
    <row r="748" spans="1:3" ht="18" x14ac:dyDescent="0.25">
      <c r="A748" t="s">
        <v>4476</v>
      </c>
      <c r="B748" s="367" t="s">
        <v>1081</v>
      </c>
      <c r="C748" s="376">
        <v>60</v>
      </c>
    </row>
    <row r="749" spans="1:3" ht="18" x14ac:dyDescent="0.25">
      <c r="A749" t="s">
        <v>4477</v>
      </c>
      <c r="B749" s="367" t="s">
        <v>1122</v>
      </c>
      <c r="C749" s="376">
        <v>90</v>
      </c>
    </row>
    <row r="750" spans="1:3" ht="18" x14ac:dyDescent="0.25">
      <c r="A750" t="s">
        <v>4478</v>
      </c>
      <c r="B750" s="367" t="s">
        <v>1127</v>
      </c>
      <c r="C750" s="376">
        <v>90</v>
      </c>
    </row>
    <row r="751" spans="1:3" ht="18" x14ac:dyDescent="0.25">
      <c r="A751" t="s">
        <v>4479</v>
      </c>
      <c r="B751" s="367" t="s">
        <v>3515</v>
      </c>
      <c r="C751" s="376">
        <v>60</v>
      </c>
    </row>
    <row r="752" spans="1:3" ht="18" x14ac:dyDescent="0.25">
      <c r="A752" t="s">
        <v>4480</v>
      </c>
      <c r="B752" s="367" t="s">
        <v>1223</v>
      </c>
      <c r="C752" s="376">
        <v>60</v>
      </c>
    </row>
    <row r="753" spans="1:3" ht="18" x14ac:dyDescent="0.25">
      <c r="A753" t="s">
        <v>4481</v>
      </c>
      <c r="B753" s="367" t="s">
        <v>1197</v>
      </c>
      <c r="C753" s="376">
        <v>90</v>
      </c>
    </row>
    <row r="754" spans="1:3" ht="18" x14ac:dyDescent="0.25">
      <c r="A754" t="s">
        <v>4482</v>
      </c>
      <c r="B754" s="367" t="s">
        <v>1198</v>
      </c>
      <c r="C754" s="376">
        <v>90</v>
      </c>
    </row>
    <row r="755" spans="1:3" ht="18" x14ac:dyDescent="0.25">
      <c r="A755" t="s">
        <v>4483</v>
      </c>
      <c r="B755" s="367" t="s">
        <v>1199</v>
      </c>
      <c r="C755" s="376">
        <v>90</v>
      </c>
    </row>
    <row r="756" spans="1:3" ht="18" x14ac:dyDescent="0.25">
      <c r="A756" t="s">
        <v>4484</v>
      </c>
      <c r="B756" s="367" t="s">
        <v>1200</v>
      </c>
      <c r="C756" s="376">
        <v>60</v>
      </c>
    </row>
    <row r="757" spans="1:3" ht="18" x14ac:dyDescent="0.25">
      <c r="A757" t="s">
        <v>4485</v>
      </c>
      <c r="B757" s="367" t="s">
        <v>1192</v>
      </c>
      <c r="C757" s="376">
        <v>90</v>
      </c>
    </row>
    <row r="758" spans="1:3" ht="18" x14ac:dyDescent="0.25">
      <c r="A758" t="s">
        <v>4486</v>
      </c>
      <c r="B758" s="367" t="s">
        <v>1129</v>
      </c>
      <c r="C758" s="376">
        <v>90</v>
      </c>
    </row>
    <row r="759" spans="1:3" ht="18" x14ac:dyDescent="0.25">
      <c r="A759" t="s">
        <v>4487</v>
      </c>
      <c r="B759" s="367" t="s">
        <v>1201</v>
      </c>
      <c r="C759" s="376">
        <v>90</v>
      </c>
    </row>
    <row r="760" spans="1:3" ht="18" x14ac:dyDescent="0.25">
      <c r="A760" t="s">
        <v>4488</v>
      </c>
      <c r="B760" s="367" t="s">
        <v>1202</v>
      </c>
      <c r="C760" s="376">
        <v>180</v>
      </c>
    </row>
    <row r="761" spans="1:3" ht="18" x14ac:dyDescent="0.25">
      <c r="A761" t="s">
        <v>4489</v>
      </c>
      <c r="B761" s="367" t="s">
        <v>1205</v>
      </c>
      <c r="C761" s="376">
        <v>60</v>
      </c>
    </row>
    <row r="762" spans="1:3" ht="18" x14ac:dyDescent="0.25">
      <c r="A762" t="s">
        <v>4490</v>
      </c>
      <c r="B762" s="367" t="s">
        <v>1206</v>
      </c>
      <c r="C762" s="376">
        <v>60</v>
      </c>
    </row>
    <row r="763" spans="1:3" ht="18" x14ac:dyDescent="0.25">
      <c r="A763" t="s">
        <v>4491</v>
      </c>
      <c r="B763" s="367" t="s">
        <v>1207</v>
      </c>
      <c r="C763" s="376">
        <v>60</v>
      </c>
    </row>
    <row r="764" spans="1:3" ht="18" x14ac:dyDescent="0.25">
      <c r="A764" t="s">
        <v>4492</v>
      </c>
      <c r="B764" s="367" t="s">
        <v>810</v>
      </c>
      <c r="C764" s="376">
        <v>270</v>
      </c>
    </row>
    <row r="765" spans="1:3" ht="36" x14ac:dyDescent="0.25">
      <c r="A765" t="s">
        <v>4493</v>
      </c>
      <c r="B765" s="365" t="s">
        <v>845</v>
      </c>
      <c r="C765" s="371">
        <v>30</v>
      </c>
    </row>
    <row r="766" spans="1:3" ht="36" x14ac:dyDescent="0.25">
      <c r="A766" t="s">
        <v>4494</v>
      </c>
      <c r="B766" s="365" t="s">
        <v>846</v>
      </c>
      <c r="C766" s="371">
        <v>15</v>
      </c>
    </row>
    <row r="767" spans="1:3" ht="72" x14ac:dyDescent="0.25">
      <c r="A767" t="s">
        <v>4495</v>
      </c>
      <c r="B767" s="365" t="s">
        <v>847</v>
      </c>
      <c r="C767" s="371">
        <v>30</v>
      </c>
    </row>
    <row r="768" spans="1:3" ht="108" x14ac:dyDescent="0.25">
      <c r="A768" t="s">
        <v>4496</v>
      </c>
      <c r="B768" s="365" t="s">
        <v>3418</v>
      </c>
      <c r="C768" s="371">
        <v>45</v>
      </c>
    </row>
    <row r="769" spans="1:3" ht="18" x14ac:dyDescent="0.25">
      <c r="A769" t="s">
        <v>4497</v>
      </c>
      <c r="B769" s="365" t="s">
        <v>827</v>
      </c>
      <c r="C769" s="371">
        <v>45</v>
      </c>
    </row>
    <row r="770" spans="1:3" ht="72" x14ac:dyDescent="0.25">
      <c r="A770" t="s">
        <v>4498</v>
      </c>
      <c r="B770" s="365" t="s">
        <v>849</v>
      </c>
      <c r="C770" s="371">
        <v>90</v>
      </c>
    </row>
    <row r="771" spans="1:3" ht="18" x14ac:dyDescent="0.25">
      <c r="A771" t="s">
        <v>4499</v>
      </c>
      <c r="B771" s="367" t="s">
        <v>853</v>
      </c>
      <c r="C771" s="376">
        <v>30</v>
      </c>
    </row>
    <row r="772" spans="1:3" ht="18" x14ac:dyDescent="0.25">
      <c r="A772" t="s">
        <v>4500</v>
      </c>
      <c r="B772" s="367" t="s">
        <v>3461</v>
      </c>
      <c r="C772" s="376">
        <v>45</v>
      </c>
    </row>
    <row r="773" spans="1:3" ht="18" x14ac:dyDescent="0.25">
      <c r="A773" t="s">
        <v>4501</v>
      </c>
      <c r="B773" s="367" t="s">
        <v>3514</v>
      </c>
      <c r="C773" s="376">
        <v>45</v>
      </c>
    </row>
    <row r="774" spans="1:3" ht="18" x14ac:dyDescent="0.25">
      <c r="A774" t="s">
        <v>4502</v>
      </c>
      <c r="B774" s="367" t="s">
        <v>1133</v>
      </c>
      <c r="C774" s="376">
        <v>90</v>
      </c>
    </row>
    <row r="775" spans="1:3" ht="18" x14ac:dyDescent="0.25">
      <c r="A775" t="s">
        <v>4503</v>
      </c>
      <c r="B775" s="367" t="s">
        <v>1121</v>
      </c>
      <c r="C775" s="376">
        <v>45</v>
      </c>
    </row>
    <row r="776" spans="1:3" ht="18" x14ac:dyDescent="0.25">
      <c r="A776" t="s">
        <v>4504</v>
      </c>
      <c r="B776" s="367" t="s">
        <v>1124</v>
      </c>
      <c r="C776" s="376">
        <v>90</v>
      </c>
    </row>
    <row r="777" spans="1:3" ht="18" x14ac:dyDescent="0.25">
      <c r="A777" t="s">
        <v>4505</v>
      </c>
      <c r="B777" s="367" t="s">
        <v>1081</v>
      </c>
      <c r="C777" s="376">
        <v>60</v>
      </c>
    </row>
    <row r="778" spans="1:3" ht="18" x14ac:dyDescent="0.25">
      <c r="A778" t="s">
        <v>4506</v>
      </c>
      <c r="B778" s="367" t="s">
        <v>1122</v>
      </c>
      <c r="C778" s="376">
        <v>90</v>
      </c>
    </row>
    <row r="779" spans="1:3" ht="18" x14ac:dyDescent="0.25">
      <c r="A779" t="s">
        <v>4507</v>
      </c>
      <c r="B779" s="367" t="s">
        <v>1127</v>
      </c>
      <c r="C779" s="376">
        <v>90</v>
      </c>
    </row>
    <row r="780" spans="1:3" ht="18" x14ac:dyDescent="0.25">
      <c r="A780" t="s">
        <v>4508</v>
      </c>
      <c r="B780" s="367" t="s">
        <v>1197</v>
      </c>
      <c r="C780" s="376">
        <v>90</v>
      </c>
    </row>
    <row r="781" spans="1:3" ht="18" x14ac:dyDescent="0.25">
      <c r="A781" t="s">
        <v>4509</v>
      </c>
      <c r="B781" s="367" t="s">
        <v>1198</v>
      </c>
      <c r="C781" s="376">
        <v>90</v>
      </c>
    </row>
    <row r="782" spans="1:3" ht="18" x14ac:dyDescent="0.25">
      <c r="A782" t="s">
        <v>4510</v>
      </c>
      <c r="B782" s="367" t="s">
        <v>1199</v>
      </c>
      <c r="C782" s="376">
        <v>90</v>
      </c>
    </row>
    <row r="783" spans="1:3" ht="18" x14ac:dyDescent="0.25">
      <c r="A783" t="s">
        <v>4511</v>
      </c>
      <c r="B783" s="367" t="s">
        <v>1200</v>
      </c>
      <c r="C783" s="376">
        <v>60</v>
      </c>
    </row>
    <row r="784" spans="1:3" ht="18" x14ac:dyDescent="0.25">
      <c r="A784" t="s">
        <v>4512</v>
      </c>
      <c r="B784" s="367" t="s">
        <v>1129</v>
      </c>
      <c r="C784" s="376">
        <v>90</v>
      </c>
    </row>
    <row r="785" spans="1:3" ht="18" x14ac:dyDescent="0.25">
      <c r="A785" t="s">
        <v>4513</v>
      </c>
      <c r="B785" s="367" t="s">
        <v>1201</v>
      </c>
      <c r="C785" s="376">
        <v>90</v>
      </c>
    </row>
    <row r="786" spans="1:3" ht="18" x14ac:dyDescent="0.25">
      <c r="A786" t="s">
        <v>4514</v>
      </c>
      <c r="B786" s="367" t="s">
        <v>1205</v>
      </c>
      <c r="C786" s="376">
        <v>60</v>
      </c>
    </row>
    <row r="787" spans="1:3" ht="18" x14ac:dyDescent="0.25">
      <c r="A787" t="s">
        <v>4515</v>
      </c>
      <c r="B787" s="367" t="s">
        <v>1207</v>
      </c>
      <c r="C787" s="376">
        <v>60</v>
      </c>
    </row>
    <row r="788" spans="1:3" ht="18" x14ac:dyDescent="0.25">
      <c r="A788" t="s">
        <v>4516</v>
      </c>
      <c r="B788" s="367" t="s">
        <v>810</v>
      </c>
      <c r="C788" s="376">
        <v>270</v>
      </c>
    </row>
    <row r="789" spans="1:3" ht="36" x14ac:dyDescent="0.25">
      <c r="A789" t="s">
        <v>4517</v>
      </c>
      <c r="B789" s="360" t="s">
        <v>845</v>
      </c>
      <c r="C789" s="372">
        <v>30</v>
      </c>
    </row>
    <row r="790" spans="1:3" ht="36" x14ac:dyDescent="0.25">
      <c r="A790" t="s">
        <v>4518</v>
      </c>
      <c r="B790" s="360" t="s">
        <v>846</v>
      </c>
      <c r="C790" s="372">
        <v>15</v>
      </c>
    </row>
    <row r="791" spans="1:3" ht="72" x14ac:dyDescent="0.25">
      <c r="A791" t="s">
        <v>4519</v>
      </c>
      <c r="B791" s="360" t="s">
        <v>847</v>
      </c>
      <c r="C791" s="372">
        <v>30</v>
      </c>
    </row>
    <row r="792" spans="1:3" ht="108" x14ac:dyDescent="0.25">
      <c r="A792" t="s">
        <v>4520</v>
      </c>
      <c r="B792" s="360" t="s">
        <v>848</v>
      </c>
      <c r="C792" s="372">
        <v>45</v>
      </c>
    </row>
    <row r="793" spans="1:3" ht="18" x14ac:dyDescent="0.25">
      <c r="A793" t="s">
        <v>4521</v>
      </c>
      <c r="B793" s="360" t="s">
        <v>827</v>
      </c>
      <c r="C793" s="372">
        <v>45</v>
      </c>
    </row>
    <row r="794" spans="1:3" ht="72" x14ac:dyDescent="0.25">
      <c r="A794" t="s">
        <v>4522</v>
      </c>
      <c r="B794" s="360" t="s">
        <v>849</v>
      </c>
      <c r="C794" s="372">
        <v>90</v>
      </c>
    </row>
    <row r="795" spans="1:3" ht="72" x14ac:dyDescent="0.25">
      <c r="A795" t="s">
        <v>4523</v>
      </c>
      <c r="B795" s="360" t="s">
        <v>1059</v>
      </c>
      <c r="C795" s="372">
        <v>30</v>
      </c>
    </row>
    <row r="796" spans="1:3" ht="36" x14ac:dyDescent="0.25">
      <c r="A796" t="s">
        <v>4524</v>
      </c>
      <c r="B796" s="360" t="s">
        <v>1060</v>
      </c>
      <c r="C796" s="372">
        <v>30</v>
      </c>
    </row>
    <row r="797" spans="1:3" ht="77.5" x14ac:dyDescent="0.25">
      <c r="A797" t="s">
        <v>4525</v>
      </c>
      <c r="B797" s="370" t="s">
        <v>3484</v>
      </c>
      <c r="C797" s="382">
        <v>45</v>
      </c>
    </row>
    <row r="798" spans="1:3" ht="54" x14ac:dyDescent="0.25">
      <c r="A798" t="s">
        <v>4526</v>
      </c>
      <c r="B798" s="360" t="s">
        <v>1068</v>
      </c>
      <c r="C798" s="372">
        <v>45</v>
      </c>
    </row>
    <row r="799" spans="1:3" ht="54" x14ac:dyDescent="0.25">
      <c r="A799" t="s">
        <v>4527</v>
      </c>
      <c r="B799" s="360" t="s">
        <v>1064</v>
      </c>
      <c r="C799" s="372">
        <v>60</v>
      </c>
    </row>
    <row r="800" spans="1:3" ht="72" x14ac:dyDescent="0.25">
      <c r="A800" t="s">
        <v>4528</v>
      </c>
      <c r="B800" s="360" t="s">
        <v>1062</v>
      </c>
      <c r="C800" s="372">
        <v>45</v>
      </c>
    </row>
    <row r="801" spans="1:3" ht="54" x14ac:dyDescent="0.25">
      <c r="A801" t="s">
        <v>4529</v>
      </c>
      <c r="B801" s="360" t="s">
        <v>1061</v>
      </c>
      <c r="C801" s="372">
        <v>60</v>
      </c>
    </row>
    <row r="802" spans="1:3" ht="72" x14ac:dyDescent="0.25">
      <c r="A802" t="s">
        <v>4530</v>
      </c>
      <c r="B802" s="360" t="s">
        <v>1071</v>
      </c>
      <c r="C802" s="372">
        <v>60</v>
      </c>
    </row>
    <row r="803" spans="1:3" ht="72" x14ac:dyDescent="0.25">
      <c r="A803" t="s">
        <v>4531</v>
      </c>
      <c r="B803" s="360" t="s">
        <v>1069</v>
      </c>
      <c r="C803" s="382">
        <v>60</v>
      </c>
    </row>
    <row r="804" spans="1:3" ht="72" x14ac:dyDescent="0.25">
      <c r="A804" t="s">
        <v>4532</v>
      </c>
      <c r="B804" s="360" t="s">
        <v>1073</v>
      </c>
      <c r="C804" s="372">
        <v>75</v>
      </c>
    </row>
    <row r="805" spans="1:3" ht="72" x14ac:dyDescent="0.25">
      <c r="A805" t="s">
        <v>4533</v>
      </c>
      <c r="B805" s="360" t="s">
        <v>1228</v>
      </c>
      <c r="C805" s="372">
        <v>120</v>
      </c>
    </row>
    <row r="806" spans="1:3" ht="72" x14ac:dyDescent="0.25">
      <c r="A806" t="s">
        <v>4534</v>
      </c>
      <c r="B806" s="360" t="s">
        <v>1229</v>
      </c>
      <c r="C806" s="372">
        <v>120</v>
      </c>
    </row>
    <row r="807" spans="1:3" ht="72" x14ac:dyDescent="0.25">
      <c r="A807" t="s">
        <v>4535</v>
      </c>
      <c r="B807" s="360" t="s">
        <v>1230</v>
      </c>
      <c r="C807" s="372">
        <v>150</v>
      </c>
    </row>
    <row r="808" spans="1:3" ht="54" x14ac:dyDescent="0.25">
      <c r="A808" t="s">
        <v>4536</v>
      </c>
      <c r="B808" s="360" t="s">
        <v>1091</v>
      </c>
      <c r="C808" s="372">
        <v>60</v>
      </c>
    </row>
    <row r="809" spans="1:3" ht="108" x14ac:dyDescent="0.25">
      <c r="A809" t="s">
        <v>4537</v>
      </c>
      <c r="B809" s="360" t="s">
        <v>1232</v>
      </c>
      <c r="C809" s="372">
        <v>120</v>
      </c>
    </row>
    <row r="810" spans="1:3" ht="108" x14ac:dyDescent="0.25">
      <c r="A810" t="s">
        <v>4538</v>
      </c>
      <c r="B810" s="360" t="s">
        <v>1233</v>
      </c>
      <c r="C810" s="372">
        <v>90</v>
      </c>
    </row>
    <row r="811" spans="1:3" ht="90" x14ac:dyDescent="0.25">
      <c r="A811" t="s">
        <v>4539</v>
      </c>
      <c r="B811" s="360" t="s">
        <v>1093</v>
      </c>
      <c r="C811" s="372">
        <v>60</v>
      </c>
    </row>
    <row r="812" spans="1:3" ht="54" x14ac:dyDescent="0.25">
      <c r="A812" t="s">
        <v>4540</v>
      </c>
      <c r="B812" s="360" t="s">
        <v>1078</v>
      </c>
      <c r="C812" s="372">
        <v>120</v>
      </c>
    </row>
    <row r="813" spans="1:3" ht="36" x14ac:dyDescent="0.25">
      <c r="A813" t="s">
        <v>4541</v>
      </c>
      <c r="B813" s="360" t="s">
        <v>1080</v>
      </c>
      <c r="C813" s="372">
        <v>30</v>
      </c>
    </row>
    <row r="814" spans="1:3" ht="54" x14ac:dyDescent="0.25">
      <c r="A814" t="s">
        <v>4542</v>
      </c>
      <c r="B814" s="360" t="s">
        <v>1079</v>
      </c>
      <c r="C814" s="372">
        <v>60</v>
      </c>
    </row>
    <row r="815" spans="1:3" ht="108" x14ac:dyDescent="0.25">
      <c r="A815" t="s">
        <v>4543</v>
      </c>
      <c r="B815" s="360" t="s">
        <v>1235</v>
      </c>
      <c r="C815" s="372">
        <v>60</v>
      </c>
    </row>
    <row r="816" spans="1:3" ht="54" x14ac:dyDescent="0.25">
      <c r="A816" t="s">
        <v>4544</v>
      </c>
      <c r="B816" s="360" t="s">
        <v>810</v>
      </c>
      <c r="C816" s="372">
        <v>225</v>
      </c>
    </row>
    <row r="817" spans="1:3" ht="36" x14ac:dyDescent="0.25">
      <c r="A817" t="s">
        <v>4545</v>
      </c>
      <c r="B817" s="358" t="s">
        <v>845</v>
      </c>
      <c r="C817" s="371">
        <v>75</v>
      </c>
    </row>
    <row r="818" spans="1:3" ht="36" x14ac:dyDescent="0.25">
      <c r="A818" t="s">
        <v>4546</v>
      </c>
      <c r="B818" s="358" t="s">
        <v>846</v>
      </c>
      <c r="C818" s="371">
        <v>30</v>
      </c>
    </row>
    <row r="819" spans="1:3" ht="72" x14ac:dyDescent="0.25">
      <c r="A819" t="s">
        <v>4547</v>
      </c>
      <c r="B819" s="358" t="s">
        <v>847</v>
      </c>
      <c r="C819" s="371">
        <v>60</v>
      </c>
    </row>
    <row r="820" spans="1:3" ht="108" x14ac:dyDescent="0.25">
      <c r="A820" t="s">
        <v>4548</v>
      </c>
      <c r="B820" s="358" t="s">
        <v>3418</v>
      </c>
      <c r="C820" s="371">
        <v>75</v>
      </c>
    </row>
    <row r="821" spans="1:3" ht="18" x14ac:dyDescent="0.25">
      <c r="A821" t="s">
        <v>4549</v>
      </c>
      <c r="B821" s="358" t="s">
        <v>827</v>
      </c>
      <c r="C821" s="371">
        <v>75</v>
      </c>
    </row>
    <row r="822" spans="1:3" ht="54" x14ac:dyDescent="0.25">
      <c r="A822" t="s">
        <v>4550</v>
      </c>
      <c r="B822" s="358" t="s">
        <v>3600</v>
      </c>
      <c r="C822" s="371">
        <v>120</v>
      </c>
    </row>
    <row r="823" spans="1:3" ht="18" x14ac:dyDescent="0.25">
      <c r="A823" t="s">
        <v>4551</v>
      </c>
      <c r="B823" s="367" t="s">
        <v>853</v>
      </c>
      <c r="C823" s="373">
        <v>30</v>
      </c>
    </row>
    <row r="824" spans="1:3" ht="18" x14ac:dyDescent="0.25">
      <c r="A824" t="s">
        <v>4552</v>
      </c>
      <c r="B824" s="361" t="s">
        <v>3461</v>
      </c>
      <c r="C824" s="373">
        <v>45</v>
      </c>
    </row>
    <row r="825" spans="1:3" ht="18" x14ac:dyDescent="0.25">
      <c r="A825" t="s">
        <v>4553</v>
      </c>
      <c r="B825" s="367" t="s">
        <v>1214</v>
      </c>
      <c r="C825" s="373">
        <v>45</v>
      </c>
    </row>
    <row r="826" spans="1:3" ht="18" x14ac:dyDescent="0.25">
      <c r="A826" t="s">
        <v>4554</v>
      </c>
      <c r="B826" s="361" t="s">
        <v>3516</v>
      </c>
      <c r="C826" s="373">
        <v>90</v>
      </c>
    </row>
    <row r="827" spans="1:3" ht="18" x14ac:dyDescent="0.25">
      <c r="A827" t="s">
        <v>4555</v>
      </c>
      <c r="B827" s="367" t="s">
        <v>1120</v>
      </c>
      <c r="C827" s="373">
        <v>60</v>
      </c>
    </row>
    <row r="828" spans="1:3" ht="18" x14ac:dyDescent="0.25">
      <c r="A828" t="s">
        <v>4556</v>
      </c>
      <c r="B828" s="367" t="s">
        <v>1210</v>
      </c>
      <c r="C828" s="373">
        <v>90</v>
      </c>
    </row>
    <row r="829" spans="1:3" ht="18" x14ac:dyDescent="0.25">
      <c r="A829" t="s">
        <v>4557</v>
      </c>
      <c r="B829" s="367" t="s">
        <v>1211</v>
      </c>
      <c r="C829" s="373">
        <v>90</v>
      </c>
    </row>
    <row r="830" spans="1:3" ht="18" x14ac:dyDescent="0.25">
      <c r="A830" t="s">
        <v>4558</v>
      </c>
      <c r="B830" s="367" t="s">
        <v>3517</v>
      </c>
      <c r="C830" s="373">
        <v>90</v>
      </c>
    </row>
    <row r="831" spans="1:3" ht="18" x14ac:dyDescent="0.25">
      <c r="A831" t="s">
        <v>4559</v>
      </c>
      <c r="B831" s="367" t="s">
        <v>1212</v>
      </c>
      <c r="C831" s="373">
        <v>60</v>
      </c>
    </row>
    <row r="832" spans="1:3" ht="18" x14ac:dyDescent="0.25">
      <c r="A832" t="s">
        <v>4560</v>
      </c>
      <c r="B832" s="367" t="s">
        <v>3518</v>
      </c>
      <c r="C832" s="373">
        <v>60</v>
      </c>
    </row>
    <row r="833" spans="1:3" ht="18" x14ac:dyDescent="0.25">
      <c r="A833" t="s">
        <v>4561</v>
      </c>
      <c r="B833" s="367" t="s">
        <v>1121</v>
      </c>
      <c r="C833" s="373">
        <v>45</v>
      </c>
    </row>
    <row r="834" spans="1:3" ht="18" x14ac:dyDescent="0.25">
      <c r="A834" t="s">
        <v>4562</v>
      </c>
      <c r="B834" s="367" t="s">
        <v>1122</v>
      </c>
      <c r="C834" s="373">
        <v>90</v>
      </c>
    </row>
    <row r="835" spans="1:3" ht="18" x14ac:dyDescent="0.25">
      <c r="A835" t="s">
        <v>4563</v>
      </c>
      <c r="B835" s="367" t="s">
        <v>1223</v>
      </c>
      <c r="C835" s="373">
        <v>60</v>
      </c>
    </row>
    <row r="836" spans="1:3" ht="18" x14ac:dyDescent="0.25">
      <c r="A836" t="s">
        <v>4564</v>
      </c>
      <c r="B836" s="367" t="s">
        <v>898</v>
      </c>
      <c r="C836" s="373">
        <v>90</v>
      </c>
    </row>
    <row r="837" spans="1:3" ht="18" x14ac:dyDescent="0.25">
      <c r="A837" t="s">
        <v>4565</v>
      </c>
      <c r="B837" s="361" t="s">
        <v>1198</v>
      </c>
      <c r="C837" s="373">
        <v>90</v>
      </c>
    </row>
    <row r="838" spans="1:3" ht="18" x14ac:dyDescent="0.25">
      <c r="A838" t="s">
        <v>4566</v>
      </c>
      <c r="B838" s="367" t="s">
        <v>1216</v>
      </c>
      <c r="C838" s="376">
        <v>60</v>
      </c>
    </row>
    <row r="839" spans="1:3" ht="18" x14ac:dyDescent="0.25">
      <c r="A839" t="s">
        <v>4567</v>
      </c>
      <c r="B839" s="367" t="s">
        <v>1217</v>
      </c>
      <c r="C839" s="373">
        <v>60</v>
      </c>
    </row>
    <row r="840" spans="1:3" ht="18" x14ac:dyDescent="0.25">
      <c r="A840" t="s">
        <v>4568</v>
      </c>
      <c r="B840" s="367" t="s">
        <v>1215</v>
      </c>
      <c r="C840" s="376">
        <v>120</v>
      </c>
    </row>
    <row r="841" spans="1:3" ht="18" x14ac:dyDescent="0.25">
      <c r="A841" t="s">
        <v>4569</v>
      </c>
      <c r="B841" s="367" t="s">
        <v>1224</v>
      </c>
      <c r="C841" s="376">
        <v>120</v>
      </c>
    </row>
    <row r="842" spans="1:3" ht="18" x14ac:dyDescent="0.25">
      <c r="A842" t="s">
        <v>4570</v>
      </c>
      <c r="B842" s="367" t="s">
        <v>1189</v>
      </c>
      <c r="C842" s="376">
        <v>180</v>
      </c>
    </row>
    <row r="843" spans="1:3" ht="18" x14ac:dyDescent="0.25">
      <c r="A843" t="s">
        <v>4571</v>
      </c>
      <c r="B843" s="367" t="s">
        <v>1219</v>
      </c>
      <c r="C843" s="376">
        <v>120</v>
      </c>
    </row>
    <row r="844" spans="1:3" ht="18" x14ac:dyDescent="0.25">
      <c r="A844" t="s">
        <v>4572</v>
      </c>
      <c r="B844" s="367" t="s">
        <v>1192</v>
      </c>
      <c r="C844" s="376">
        <v>120</v>
      </c>
    </row>
    <row r="845" spans="1:3" ht="18" x14ac:dyDescent="0.25">
      <c r="A845" t="s">
        <v>4573</v>
      </c>
      <c r="B845" s="367" t="s">
        <v>1225</v>
      </c>
      <c r="C845" s="376">
        <v>120</v>
      </c>
    </row>
    <row r="846" spans="1:3" ht="18" x14ac:dyDescent="0.25">
      <c r="A846" t="s">
        <v>4574</v>
      </c>
      <c r="B846" s="367" t="s">
        <v>1227</v>
      </c>
      <c r="C846" s="376">
        <v>270</v>
      </c>
    </row>
    <row r="847" spans="1:3" ht="36" x14ac:dyDescent="0.25">
      <c r="A847" t="s">
        <v>4575</v>
      </c>
      <c r="B847" s="358" t="s">
        <v>845</v>
      </c>
      <c r="C847" s="371">
        <v>30</v>
      </c>
    </row>
    <row r="848" spans="1:3" ht="36" x14ac:dyDescent="0.25">
      <c r="A848" t="s">
        <v>4576</v>
      </c>
      <c r="B848" s="358" t="s">
        <v>846</v>
      </c>
      <c r="C848" s="371">
        <v>15</v>
      </c>
    </row>
    <row r="849" spans="1:3" ht="72" x14ac:dyDescent="0.25">
      <c r="A849" t="s">
        <v>4577</v>
      </c>
      <c r="B849" s="358" t="s">
        <v>847</v>
      </c>
      <c r="C849" s="371">
        <v>30</v>
      </c>
    </row>
    <row r="850" spans="1:3" ht="108" x14ac:dyDescent="0.25">
      <c r="A850" t="s">
        <v>4578</v>
      </c>
      <c r="B850" s="358" t="s">
        <v>848</v>
      </c>
      <c r="C850" s="371">
        <v>45</v>
      </c>
    </row>
    <row r="851" spans="1:3" ht="18" x14ac:dyDescent="0.25">
      <c r="A851" t="s">
        <v>4579</v>
      </c>
      <c r="B851" s="358" t="s">
        <v>827</v>
      </c>
      <c r="C851" s="371">
        <v>45</v>
      </c>
    </row>
    <row r="852" spans="1:3" ht="72" x14ac:dyDescent="0.25">
      <c r="A852" t="s">
        <v>4580</v>
      </c>
      <c r="B852" s="358" t="s">
        <v>849</v>
      </c>
      <c r="C852" s="371">
        <v>90</v>
      </c>
    </row>
    <row r="853" spans="1:3" ht="18" x14ac:dyDescent="0.25">
      <c r="A853" t="s">
        <v>4581</v>
      </c>
      <c r="B853" s="367" t="s">
        <v>1209</v>
      </c>
      <c r="C853" s="376">
        <v>30</v>
      </c>
    </row>
    <row r="854" spans="1:3" ht="18" x14ac:dyDescent="0.25">
      <c r="A854" t="s">
        <v>4582</v>
      </c>
      <c r="B854" s="367" t="s">
        <v>3461</v>
      </c>
      <c r="C854" s="376">
        <v>45</v>
      </c>
    </row>
    <row r="855" spans="1:3" ht="18" x14ac:dyDescent="0.25">
      <c r="A855" t="s">
        <v>4583</v>
      </c>
      <c r="B855" s="367" t="s">
        <v>1214</v>
      </c>
      <c r="C855" s="376">
        <v>45</v>
      </c>
    </row>
    <row r="856" spans="1:3" ht="18" x14ac:dyDescent="0.25">
      <c r="A856" t="s">
        <v>4584</v>
      </c>
      <c r="B856" s="361" t="s">
        <v>3516</v>
      </c>
      <c r="C856" s="376">
        <v>60</v>
      </c>
    </row>
    <row r="857" spans="1:3" ht="18" x14ac:dyDescent="0.25">
      <c r="A857" t="s">
        <v>4585</v>
      </c>
      <c r="B857" s="367" t="s">
        <v>1120</v>
      </c>
      <c r="C857" s="376">
        <v>60</v>
      </c>
    </row>
    <row r="858" spans="1:3" ht="18" x14ac:dyDescent="0.25">
      <c r="A858" t="s">
        <v>4586</v>
      </c>
      <c r="B858" s="367" t="s">
        <v>1210</v>
      </c>
      <c r="C858" s="376">
        <v>90</v>
      </c>
    </row>
    <row r="859" spans="1:3" ht="18" x14ac:dyDescent="0.25">
      <c r="A859" t="s">
        <v>4587</v>
      </c>
      <c r="B859" s="367" t="s">
        <v>1211</v>
      </c>
      <c r="C859" s="376">
        <v>60</v>
      </c>
    </row>
    <row r="860" spans="1:3" ht="18" x14ac:dyDescent="0.25">
      <c r="A860" t="s">
        <v>4588</v>
      </c>
      <c r="B860" s="367" t="s">
        <v>1196</v>
      </c>
      <c r="C860" s="376">
        <v>60</v>
      </c>
    </row>
    <row r="861" spans="1:3" ht="18" x14ac:dyDescent="0.25">
      <c r="A861" t="s">
        <v>4589</v>
      </c>
      <c r="B861" s="367" t="s">
        <v>1212</v>
      </c>
      <c r="C861" s="376">
        <v>60</v>
      </c>
    </row>
    <row r="862" spans="1:3" ht="18" x14ac:dyDescent="0.25">
      <c r="A862" t="s">
        <v>4590</v>
      </c>
      <c r="B862" s="367" t="s">
        <v>1220</v>
      </c>
      <c r="C862" s="376">
        <v>60</v>
      </c>
    </row>
    <row r="863" spans="1:3" ht="18" x14ac:dyDescent="0.25">
      <c r="A863" t="s">
        <v>4591</v>
      </c>
      <c r="B863" s="367" t="s">
        <v>1121</v>
      </c>
      <c r="C863" s="376">
        <v>45</v>
      </c>
    </row>
    <row r="864" spans="1:3" ht="18" x14ac:dyDescent="0.25">
      <c r="A864" t="s">
        <v>4592</v>
      </c>
      <c r="B864" s="367" t="s">
        <v>1213</v>
      </c>
      <c r="C864" s="376">
        <v>90</v>
      </c>
    </row>
    <row r="865" spans="1:3" ht="18" x14ac:dyDescent="0.25">
      <c r="A865" t="s">
        <v>4593</v>
      </c>
      <c r="B865" s="367" t="s">
        <v>898</v>
      </c>
      <c r="C865" s="376">
        <v>45</v>
      </c>
    </row>
    <row r="866" spans="1:3" ht="18" x14ac:dyDescent="0.25">
      <c r="A866" t="s">
        <v>4594</v>
      </c>
      <c r="B866" s="367" t="s">
        <v>1198</v>
      </c>
      <c r="C866" s="376">
        <v>90</v>
      </c>
    </row>
    <row r="867" spans="1:3" ht="18" x14ac:dyDescent="0.25">
      <c r="A867" t="s">
        <v>4595</v>
      </c>
      <c r="B867" s="367" t="s">
        <v>1215</v>
      </c>
      <c r="C867" s="376">
        <v>120</v>
      </c>
    </row>
    <row r="868" spans="1:3" ht="18" x14ac:dyDescent="0.25">
      <c r="A868" t="s">
        <v>4596</v>
      </c>
      <c r="B868" s="367" t="s">
        <v>1216</v>
      </c>
      <c r="C868" s="376">
        <v>60</v>
      </c>
    </row>
    <row r="869" spans="1:3" ht="18" x14ac:dyDescent="0.25">
      <c r="A869" t="s">
        <v>4597</v>
      </c>
      <c r="B869" s="367" t="s">
        <v>1217</v>
      </c>
      <c r="C869" s="376">
        <v>60</v>
      </c>
    </row>
    <row r="870" spans="1:3" ht="18" x14ac:dyDescent="0.25">
      <c r="A870" t="s">
        <v>4598</v>
      </c>
      <c r="B870" s="367" t="s">
        <v>1218</v>
      </c>
      <c r="C870" s="376">
        <v>120</v>
      </c>
    </row>
    <row r="871" spans="1:3" ht="18" x14ac:dyDescent="0.25">
      <c r="A871" t="s">
        <v>4599</v>
      </c>
      <c r="B871" s="367" t="s">
        <v>1219</v>
      </c>
      <c r="C871" s="376">
        <v>120</v>
      </c>
    </row>
    <row r="872" spans="1:3" ht="18" x14ac:dyDescent="0.25">
      <c r="A872" t="s">
        <v>4600</v>
      </c>
      <c r="B872" s="367" t="s">
        <v>1192</v>
      </c>
      <c r="C872" s="376">
        <v>60</v>
      </c>
    </row>
    <row r="873" spans="1:3" ht="18" x14ac:dyDescent="0.25">
      <c r="A873" t="s">
        <v>4601</v>
      </c>
      <c r="B873" s="367" t="s">
        <v>810</v>
      </c>
      <c r="C873" s="376">
        <v>270</v>
      </c>
    </row>
    <row r="874" spans="1:3" ht="16.5" x14ac:dyDescent="0.35">
      <c r="A874" s="354" t="s">
        <v>3799</v>
      </c>
      <c r="B874" s="354" t="s">
        <v>3300</v>
      </c>
      <c r="C874" s="355"/>
    </row>
    <row r="875" spans="1:3" ht="16.5" x14ac:dyDescent="0.35">
      <c r="A875" s="354" t="s">
        <v>3800</v>
      </c>
      <c r="B875" s="354" t="s">
        <v>3301</v>
      </c>
      <c r="C875" s="355"/>
    </row>
    <row r="876" spans="1:3" ht="16.5" x14ac:dyDescent="0.35">
      <c r="A876" s="354" t="s">
        <v>3801</v>
      </c>
      <c r="B876" s="354" t="s">
        <v>3302</v>
      </c>
      <c r="C876" s="355"/>
    </row>
    <row r="877" spans="1:3" ht="16.5" x14ac:dyDescent="0.35">
      <c r="A877" s="354" t="s">
        <v>3802</v>
      </c>
      <c r="B877" s="354" t="s">
        <v>3303</v>
      </c>
      <c r="C877" s="355"/>
    </row>
    <row r="878" spans="1:3" ht="16.5" x14ac:dyDescent="0.35">
      <c r="A878" s="354" t="s">
        <v>3803</v>
      </c>
      <c r="B878" s="354" t="s">
        <v>3304</v>
      </c>
      <c r="C878" s="355"/>
    </row>
    <row r="879" spans="1:3" ht="16.5" x14ac:dyDescent="0.35">
      <c r="A879" s="354" t="s">
        <v>3804</v>
      </c>
      <c r="B879" s="354" t="s">
        <v>3305</v>
      </c>
      <c r="C879" s="355"/>
    </row>
    <row r="880" spans="1:3" ht="16.5" x14ac:dyDescent="0.35">
      <c r="A880" s="354" t="s">
        <v>3805</v>
      </c>
      <c r="B880" s="354" t="s">
        <v>3306</v>
      </c>
      <c r="C880" s="355"/>
    </row>
    <row r="881" spans="1:3" ht="16.5" x14ac:dyDescent="0.35">
      <c r="A881" s="354" t="s">
        <v>3806</v>
      </c>
      <c r="B881" s="354" t="s">
        <v>1180</v>
      </c>
      <c r="C881" s="355"/>
    </row>
    <row r="882" spans="1:3" ht="16.5" x14ac:dyDescent="0.35">
      <c r="A882" s="354" t="s">
        <v>3807</v>
      </c>
      <c r="B882" s="354" t="s">
        <v>3307</v>
      </c>
      <c r="C882" s="355"/>
    </row>
    <row r="883" spans="1:3" ht="16.5" x14ac:dyDescent="0.35">
      <c r="A883" s="354" t="s">
        <v>3808</v>
      </c>
      <c r="B883" s="354" t="s">
        <v>3308</v>
      </c>
      <c r="C883" s="355"/>
    </row>
    <row r="884" spans="1:3" ht="16.5" x14ac:dyDescent="0.35">
      <c r="A884" s="354" t="s">
        <v>3809</v>
      </c>
      <c r="B884" s="354" t="s">
        <v>3309</v>
      </c>
      <c r="C884" s="355"/>
    </row>
    <row r="885" spans="1:3" ht="16.5" x14ac:dyDescent="0.35">
      <c r="A885" s="354" t="s">
        <v>3810</v>
      </c>
      <c r="B885" s="354" t="s">
        <v>3310</v>
      </c>
      <c r="C885" s="355"/>
    </row>
    <row r="886" spans="1:3" ht="16.5" x14ac:dyDescent="0.35">
      <c r="A886" s="354" t="s">
        <v>3811</v>
      </c>
      <c r="B886" s="354" t="s">
        <v>3311</v>
      </c>
      <c r="C886" s="355"/>
    </row>
    <row r="887" spans="1:3" ht="16.5" x14ac:dyDescent="0.35">
      <c r="A887" s="354" t="s">
        <v>3812</v>
      </c>
      <c r="B887" s="354" t="s">
        <v>3312</v>
      </c>
      <c r="C887" s="355"/>
    </row>
    <row r="888" spans="1:3" ht="16.5" x14ac:dyDescent="0.35">
      <c r="A888" s="354" t="s">
        <v>3813</v>
      </c>
      <c r="B888" s="354" t="s">
        <v>3313</v>
      </c>
      <c r="C888" s="355"/>
    </row>
    <row r="889" spans="1:3" ht="16.5" x14ac:dyDescent="0.35">
      <c r="A889" s="354" t="s">
        <v>3814</v>
      </c>
      <c r="B889" s="354" t="s">
        <v>3314</v>
      </c>
      <c r="C889" s="355"/>
    </row>
    <row r="890" spans="1:3" ht="16.5" x14ac:dyDescent="0.35">
      <c r="A890" s="354" t="s">
        <v>3815</v>
      </c>
      <c r="B890" s="354" t="s">
        <v>3613</v>
      </c>
      <c r="C890" s="355"/>
    </row>
    <row r="891" spans="1:3" ht="16.5" x14ac:dyDescent="0.35">
      <c r="A891" s="354" t="s">
        <v>3816</v>
      </c>
      <c r="B891" s="354" t="s">
        <v>3315</v>
      </c>
      <c r="C891" s="355"/>
    </row>
    <row r="892" spans="1:3" ht="16.5" x14ac:dyDescent="0.35">
      <c r="A892" s="354" t="s">
        <v>3817</v>
      </c>
      <c r="B892" s="354" t="s">
        <v>3614</v>
      </c>
      <c r="C892" s="355"/>
    </row>
    <row r="893" spans="1:3" ht="16.5" x14ac:dyDescent="0.35">
      <c r="A893" s="354" t="s">
        <v>3818</v>
      </c>
      <c r="B893" s="354" t="s">
        <v>3293</v>
      </c>
      <c r="C893" s="355"/>
    </row>
    <row r="894" spans="1:3" ht="16.5" x14ac:dyDescent="0.35">
      <c r="A894" s="354" t="s">
        <v>4575</v>
      </c>
      <c r="B894" s="354" t="s">
        <v>1178</v>
      </c>
      <c r="C894" s="355"/>
    </row>
    <row r="895" spans="1:3" ht="16.5" x14ac:dyDescent="0.35">
      <c r="A895" s="354" t="s">
        <v>4576</v>
      </c>
      <c r="B895" s="354" t="s">
        <v>3295</v>
      </c>
      <c r="C895" s="355"/>
    </row>
    <row r="896" spans="1:3" ht="16.5" x14ac:dyDescent="0.35">
      <c r="A896" s="354" t="s">
        <v>4577</v>
      </c>
      <c r="B896" s="354" t="s">
        <v>3296</v>
      </c>
      <c r="C896" s="355"/>
    </row>
    <row r="897" spans="1:3" ht="16.5" x14ac:dyDescent="0.35">
      <c r="A897" s="354" t="s">
        <v>4578</v>
      </c>
      <c r="B897" s="354" t="s">
        <v>3297</v>
      </c>
      <c r="C897" s="355"/>
    </row>
    <row r="898" spans="1:3" ht="16.5" x14ac:dyDescent="0.35">
      <c r="A898" s="354" t="s">
        <v>4579</v>
      </c>
      <c r="B898" s="354" t="s">
        <v>3298</v>
      </c>
      <c r="C898" s="355"/>
    </row>
    <row r="899" spans="1:3" ht="16.5" x14ac:dyDescent="0.35">
      <c r="A899" s="354" t="s">
        <v>4580</v>
      </c>
      <c r="B899" s="354" t="s">
        <v>3299</v>
      </c>
      <c r="C899" s="355"/>
    </row>
    <row r="900" spans="1:3" ht="16.5" x14ac:dyDescent="0.35">
      <c r="A900" s="354" t="s">
        <v>4581</v>
      </c>
      <c r="B900" s="354" t="s">
        <v>3316</v>
      </c>
      <c r="C900" s="355"/>
    </row>
    <row r="901" spans="1:3" ht="16.5" x14ac:dyDescent="0.35">
      <c r="A901" s="354" t="s">
        <v>4582</v>
      </c>
      <c r="B901" s="354" t="s">
        <v>3317</v>
      </c>
      <c r="C901" s="355"/>
    </row>
    <row r="902" spans="1:3" ht="16.5" x14ac:dyDescent="0.35">
      <c r="A902" s="354" t="s">
        <v>4583</v>
      </c>
      <c r="B902" s="354" t="s">
        <v>3318</v>
      </c>
      <c r="C902" s="355"/>
    </row>
    <row r="903" spans="1:3" ht="16.5" x14ac:dyDescent="0.35">
      <c r="A903" s="354" t="s">
        <v>4584</v>
      </c>
      <c r="B903" s="354" t="s">
        <v>3319</v>
      </c>
      <c r="C903" s="355"/>
    </row>
    <row r="904" spans="1:3" ht="16.5" x14ac:dyDescent="0.35">
      <c r="A904" s="354" t="s">
        <v>4585</v>
      </c>
      <c r="B904" s="354" t="s">
        <v>3320</v>
      </c>
      <c r="C904" s="355"/>
    </row>
    <row r="905" spans="1:3" ht="16.5" x14ac:dyDescent="0.35">
      <c r="A905" s="354" t="s">
        <v>4586</v>
      </c>
      <c r="B905" s="354" t="s">
        <v>3321</v>
      </c>
      <c r="C905" s="355"/>
    </row>
    <row r="906" spans="1:3" ht="16.5" x14ac:dyDescent="0.35">
      <c r="A906" s="354" t="s">
        <v>4587</v>
      </c>
      <c r="B906" s="354" t="s">
        <v>3322</v>
      </c>
      <c r="C906" s="355"/>
    </row>
    <row r="907" spans="1:3" ht="16.5" x14ac:dyDescent="0.35">
      <c r="A907" s="354" t="s">
        <v>4588</v>
      </c>
      <c r="B907" s="354" t="s">
        <v>3323</v>
      </c>
      <c r="C907" s="355"/>
    </row>
    <row r="908" spans="1:3" ht="16.5" x14ac:dyDescent="0.35">
      <c r="A908" s="354" t="s">
        <v>4589</v>
      </c>
      <c r="B908" s="354" t="s">
        <v>3324</v>
      </c>
      <c r="C908" s="355"/>
    </row>
    <row r="909" spans="1:3" ht="16.5" x14ac:dyDescent="0.35">
      <c r="A909" s="354" t="s">
        <v>4590</v>
      </c>
      <c r="B909" s="354" t="s">
        <v>3325</v>
      </c>
      <c r="C909" s="355"/>
    </row>
    <row r="910" spans="1:3" ht="16.5" x14ac:dyDescent="0.35">
      <c r="A910" s="354" t="s">
        <v>4591</v>
      </c>
      <c r="B910" s="354" t="s">
        <v>3326</v>
      </c>
      <c r="C910" s="355"/>
    </row>
    <row r="911" spans="1:3" ht="16.5" x14ac:dyDescent="0.35">
      <c r="A911" s="354" t="s">
        <v>4592</v>
      </c>
      <c r="B911" s="354" t="s">
        <v>3327</v>
      </c>
      <c r="C911" s="355"/>
    </row>
    <row r="912" spans="1:3" ht="16.5" x14ac:dyDescent="0.35">
      <c r="A912" s="354" t="s">
        <v>4593</v>
      </c>
      <c r="B912" s="354" t="s">
        <v>3328</v>
      </c>
      <c r="C912" s="355"/>
    </row>
    <row r="913" spans="1:3" ht="16.5" x14ac:dyDescent="0.35">
      <c r="A913" s="354" t="s">
        <v>4594</v>
      </c>
      <c r="B913" s="354" t="s">
        <v>3329</v>
      </c>
      <c r="C913" s="355"/>
    </row>
    <row r="914" spans="1:3" ht="16.5" x14ac:dyDescent="0.35">
      <c r="A914" s="354" t="s">
        <v>4595</v>
      </c>
      <c r="B914" s="354" t="s">
        <v>3330</v>
      </c>
      <c r="C914" s="355"/>
    </row>
    <row r="915" spans="1:3" ht="16.5" x14ac:dyDescent="0.35">
      <c r="A915" s="354" t="s">
        <v>4596</v>
      </c>
      <c r="B915" s="354" t="s">
        <v>3331</v>
      </c>
      <c r="C915" s="355"/>
    </row>
    <row r="916" spans="1:3" ht="16.5" x14ac:dyDescent="0.35">
      <c r="A916" s="354" t="s">
        <v>4597</v>
      </c>
      <c r="B916" s="354" t="s">
        <v>3332</v>
      </c>
      <c r="C916" s="355"/>
    </row>
    <row r="917" spans="1:3" ht="16.5" x14ac:dyDescent="0.35">
      <c r="A917" s="354" t="s">
        <v>4598</v>
      </c>
      <c r="B917" s="354" t="s">
        <v>3333</v>
      </c>
      <c r="C917" s="355"/>
    </row>
    <row r="918" spans="1:3" ht="16.5" x14ac:dyDescent="0.35">
      <c r="A918" s="354" t="s">
        <v>4599</v>
      </c>
      <c r="B918" s="354" t="s">
        <v>3334</v>
      </c>
      <c r="C918" s="355"/>
    </row>
    <row r="919" spans="1:3" ht="16.5" x14ac:dyDescent="0.35">
      <c r="A919" s="354" t="s">
        <v>4600</v>
      </c>
      <c r="B919" s="354" t="s">
        <v>3335</v>
      </c>
      <c r="C919" s="355"/>
    </row>
    <row r="920" spans="1:3" ht="16.5" x14ac:dyDescent="0.35">
      <c r="A920" s="354" t="s">
        <v>4601</v>
      </c>
      <c r="B920" s="354" t="s">
        <v>3293</v>
      </c>
      <c r="C920" s="355"/>
    </row>
    <row r="921" spans="1:3" ht="16.5" x14ac:dyDescent="0.35">
      <c r="A921" s="357" t="s">
        <v>3909</v>
      </c>
      <c r="B921" s="356" t="s">
        <v>3294</v>
      </c>
      <c r="C921" s="355"/>
    </row>
    <row r="922" spans="1:3" ht="16.5" x14ac:dyDescent="0.35">
      <c r="A922" s="357" t="s">
        <v>3910</v>
      </c>
      <c r="B922" s="356" t="s">
        <v>3295</v>
      </c>
      <c r="C922" s="355"/>
    </row>
    <row r="923" spans="1:3" ht="16.5" x14ac:dyDescent="0.35">
      <c r="A923" s="357" t="s">
        <v>3735</v>
      </c>
      <c r="B923" s="356" t="s">
        <v>3296</v>
      </c>
      <c r="C923" s="355"/>
    </row>
    <row r="924" spans="1:3" ht="16.5" x14ac:dyDescent="0.35">
      <c r="A924" s="357" t="s">
        <v>3911</v>
      </c>
      <c r="B924" s="356" t="s">
        <v>3336</v>
      </c>
      <c r="C924" s="355"/>
    </row>
    <row r="925" spans="1:3" ht="16.5" x14ac:dyDescent="0.35">
      <c r="A925" s="357" t="s">
        <v>3730</v>
      </c>
      <c r="B925" s="356" t="s">
        <v>3298</v>
      </c>
      <c r="C925" s="355"/>
    </row>
    <row r="926" spans="1:3" ht="16.5" x14ac:dyDescent="0.35">
      <c r="A926" s="357" t="s">
        <v>3912</v>
      </c>
      <c r="B926" s="356" t="s">
        <v>3337</v>
      </c>
      <c r="C926" s="355"/>
    </row>
    <row r="927" spans="1:3" ht="16.5" x14ac:dyDescent="0.35">
      <c r="A927" s="357" t="s">
        <v>3913</v>
      </c>
      <c r="B927" s="356" t="s">
        <v>1180</v>
      </c>
      <c r="C927" s="355"/>
    </row>
    <row r="928" spans="1:3" ht="16.5" x14ac:dyDescent="0.35">
      <c r="A928" s="357" t="s">
        <v>3914</v>
      </c>
      <c r="B928" s="356" t="s">
        <v>3304</v>
      </c>
      <c r="C928" s="355"/>
    </row>
    <row r="929" spans="1:3" ht="16.5" x14ac:dyDescent="0.35">
      <c r="A929" s="357" t="s">
        <v>3915</v>
      </c>
      <c r="B929" s="356" t="s">
        <v>3338</v>
      </c>
      <c r="C929" s="355"/>
    </row>
    <row r="930" spans="1:3" ht="16.5" x14ac:dyDescent="0.35">
      <c r="A930" s="357" t="s">
        <v>3916</v>
      </c>
      <c r="B930" s="356" t="s">
        <v>3303</v>
      </c>
      <c r="C930" s="355"/>
    </row>
    <row r="931" spans="1:3" ht="16.5" x14ac:dyDescent="0.35">
      <c r="A931" s="357" t="s">
        <v>3917</v>
      </c>
      <c r="B931" s="356" t="s">
        <v>3339</v>
      </c>
      <c r="C931" s="355"/>
    </row>
    <row r="932" spans="1:3" ht="16.5" x14ac:dyDescent="0.35">
      <c r="A932" s="357" t="s">
        <v>3918</v>
      </c>
      <c r="B932" s="356" t="s">
        <v>3340</v>
      </c>
      <c r="C932" s="355"/>
    </row>
    <row r="933" spans="1:3" ht="16.5" x14ac:dyDescent="0.35">
      <c r="A933" s="357" t="s">
        <v>3919</v>
      </c>
      <c r="B933" s="356" t="s">
        <v>3341</v>
      </c>
      <c r="C933" s="355"/>
    </row>
    <row r="934" spans="1:3" ht="16.5" x14ac:dyDescent="0.35">
      <c r="A934" s="357" t="s">
        <v>3920</v>
      </c>
      <c r="B934" s="356" t="s">
        <v>3342</v>
      </c>
      <c r="C934" s="355"/>
    </row>
    <row r="935" spans="1:3" ht="16.5" x14ac:dyDescent="0.35">
      <c r="A935" s="357" t="s">
        <v>3921</v>
      </c>
      <c r="B935" s="356" t="s">
        <v>3343</v>
      </c>
      <c r="C935" s="355"/>
    </row>
    <row r="936" spans="1:3" ht="16.5" x14ac:dyDescent="0.35">
      <c r="A936" s="357" t="s">
        <v>3922</v>
      </c>
      <c r="B936" s="356" t="s">
        <v>3344</v>
      </c>
      <c r="C936" s="355"/>
    </row>
    <row r="937" spans="1:3" ht="16.5" x14ac:dyDescent="0.35">
      <c r="A937" s="357" t="s">
        <v>3923</v>
      </c>
      <c r="B937" s="356" t="s">
        <v>3345</v>
      </c>
      <c r="C937" s="355"/>
    </row>
    <row r="938" spans="1:3" ht="16.5" x14ac:dyDescent="0.35">
      <c r="A938" s="357" t="s">
        <v>3924</v>
      </c>
      <c r="B938" s="356" t="s">
        <v>3346</v>
      </c>
      <c r="C938" s="355"/>
    </row>
    <row r="939" spans="1:3" ht="16.5" x14ac:dyDescent="0.35">
      <c r="A939" s="357" t="s">
        <v>3925</v>
      </c>
      <c r="B939" s="356" t="s">
        <v>3347</v>
      </c>
      <c r="C939" s="355"/>
    </row>
    <row r="940" spans="1:3" ht="16.5" x14ac:dyDescent="0.35">
      <c r="A940" s="357" t="s">
        <v>3926</v>
      </c>
      <c r="B940" s="356" t="s">
        <v>3348</v>
      </c>
      <c r="C940" s="355"/>
    </row>
    <row r="941" spans="1:3" ht="16.5" x14ac:dyDescent="0.35">
      <c r="A941" s="357" t="s">
        <v>3927</v>
      </c>
      <c r="B941" s="356" t="s">
        <v>3349</v>
      </c>
      <c r="C941" s="355"/>
    </row>
    <row r="942" spans="1:3" ht="16.5" x14ac:dyDescent="0.35">
      <c r="A942" s="357" t="s">
        <v>3928</v>
      </c>
      <c r="B942" s="356" t="s">
        <v>3350</v>
      </c>
      <c r="C942" s="355"/>
    </row>
    <row r="943" spans="1:3" ht="16.5" x14ac:dyDescent="0.35">
      <c r="A943" s="357" t="s">
        <v>3929</v>
      </c>
      <c r="B943" s="356" t="s">
        <v>3351</v>
      </c>
      <c r="C943" s="355"/>
    </row>
    <row r="944" spans="1:3" ht="16.5" x14ac:dyDescent="0.35">
      <c r="A944" s="357" t="s">
        <v>3930</v>
      </c>
      <c r="B944" s="356" t="s">
        <v>3352</v>
      </c>
      <c r="C944" s="355"/>
    </row>
    <row r="945" spans="1:3" ht="16.5" x14ac:dyDescent="0.35">
      <c r="A945" s="357" t="s">
        <v>3931</v>
      </c>
      <c r="B945" s="356" t="s">
        <v>3293</v>
      </c>
      <c r="C945" s="355"/>
    </row>
    <row r="946" spans="1:3" ht="16.5" x14ac:dyDescent="0.35">
      <c r="A946" s="357" t="s">
        <v>4004</v>
      </c>
      <c r="B946" s="356" t="s">
        <v>3372</v>
      </c>
      <c r="C946" s="355"/>
    </row>
    <row r="947" spans="1:3" ht="16.5" x14ac:dyDescent="0.35">
      <c r="A947" s="357" t="s">
        <v>4005</v>
      </c>
      <c r="B947" s="356" t="s">
        <v>862</v>
      </c>
      <c r="C947" s="355"/>
    </row>
    <row r="948" spans="1:3" ht="16.5" x14ac:dyDescent="0.35">
      <c r="A948" s="357" t="s">
        <v>4006</v>
      </c>
      <c r="B948" s="356" t="s">
        <v>3373</v>
      </c>
      <c r="C948" s="355"/>
    </row>
    <row r="949" spans="1:3" ht="16.5" x14ac:dyDescent="0.35">
      <c r="A949" s="357" t="s">
        <v>4007</v>
      </c>
      <c r="B949" s="356" t="s">
        <v>3374</v>
      </c>
      <c r="C949" s="355"/>
    </row>
    <row r="950" spans="1:3" ht="16.5" x14ac:dyDescent="0.35">
      <c r="A950" s="357" t="s">
        <v>4008</v>
      </c>
      <c r="B950" s="356" t="s">
        <v>3298</v>
      </c>
      <c r="C950" s="355"/>
    </row>
    <row r="951" spans="1:3" ht="16.5" x14ac:dyDescent="0.35">
      <c r="A951" s="357" t="s">
        <v>4009</v>
      </c>
      <c r="B951" s="356" t="s">
        <v>3375</v>
      </c>
      <c r="C951" s="355"/>
    </row>
    <row r="952" spans="1:3" ht="16.5" x14ac:dyDescent="0.35">
      <c r="A952" s="357" t="s">
        <v>4010</v>
      </c>
      <c r="B952" s="356" t="s">
        <v>1180</v>
      </c>
      <c r="C952" s="355"/>
    </row>
    <row r="953" spans="1:3" ht="16.5" x14ac:dyDescent="0.35">
      <c r="A953" s="357" t="s">
        <v>4011</v>
      </c>
      <c r="B953" s="356" t="s">
        <v>3376</v>
      </c>
      <c r="C953" s="355"/>
    </row>
    <row r="954" spans="1:3" ht="16.5" x14ac:dyDescent="0.35">
      <c r="A954" s="357" t="s">
        <v>4012</v>
      </c>
      <c r="B954" s="356" t="s">
        <v>3302</v>
      </c>
      <c r="C954" s="355"/>
    </row>
    <row r="955" spans="1:3" ht="16.5" x14ac:dyDescent="0.35">
      <c r="A955" s="357" t="s">
        <v>4013</v>
      </c>
      <c r="B955" s="356" t="s">
        <v>3353</v>
      </c>
      <c r="C955" s="355"/>
    </row>
    <row r="956" spans="1:3" ht="16.5" x14ac:dyDescent="0.35">
      <c r="A956" s="357" t="s">
        <v>4014</v>
      </c>
      <c r="B956" s="356" t="s">
        <v>3354</v>
      </c>
      <c r="C956" s="355"/>
    </row>
    <row r="957" spans="1:3" ht="16.5" x14ac:dyDescent="0.35">
      <c r="A957" s="357" t="s">
        <v>4015</v>
      </c>
      <c r="B957" s="356" t="s">
        <v>3355</v>
      </c>
      <c r="C957" s="355"/>
    </row>
    <row r="958" spans="1:3" ht="16.5" x14ac:dyDescent="0.35">
      <c r="A958" s="357" t="s">
        <v>4016</v>
      </c>
      <c r="B958" s="356" t="s">
        <v>3304</v>
      </c>
      <c r="C958" s="355"/>
    </row>
    <row r="959" spans="1:3" ht="16.5" x14ac:dyDescent="0.35">
      <c r="A959" s="357" t="s">
        <v>4017</v>
      </c>
      <c r="B959" s="356" t="s">
        <v>3356</v>
      </c>
      <c r="C959" s="355"/>
    </row>
    <row r="960" spans="1:3" ht="16.5" x14ac:dyDescent="0.35">
      <c r="A960" s="357" t="s">
        <v>4018</v>
      </c>
      <c r="B960" s="356" t="s">
        <v>3357</v>
      </c>
      <c r="C960" s="355"/>
    </row>
    <row r="961" spans="1:3" ht="16.5" x14ac:dyDescent="0.35">
      <c r="A961" s="357" t="s">
        <v>4019</v>
      </c>
      <c r="B961" s="356" t="s">
        <v>3358</v>
      </c>
      <c r="C961" s="355"/>
    </row>
    <row r="962" spans="1:3" ht="16.5" x14ac:dyDescent="0.35">
      <c r="A962" s="357" t="s">
        <v>4020</v>
      </c>
      <c r="B962" s="356" t="s">
        <v>3359</v>
      </c>
      <c r="C962" s="355"/>
    </row>
    <row r="963" spans="1:3" ht="16.5" x14ac:dyDescent="0.35">
      <c r="A963" s="357" t="s">
        <v>4021</v>
      </c>
      <c r="B963" s="356" t="s">
        <v>3360</v>
      </c>
      <c r="C963" s="355"/>
    </row>
    <row r="964" spans="1:3" ht="16.5" x14ac:dyDescent="0.35">
      <c r="A964" s="357" t="s">
        <v>4022</v>
      </c>
      <c r="B964" s="356" t="s">
        <v>3361</v>
      </c>
      <c r="C964" s="355"/>
    </row>
    <row r="965" spans="1:3" ht="16.5" x14ac:dyDescent="0.35">
      <c r="A965" s="357" t="s">
        <v>4023</v>
      </c>
      <c r="B965" s="356" t="s">
        <v>3362</v>
      </c>
      <c r="C965" s="355"/>
    </row>
    <row r="966" spans="1:3" ht="16.5" x14ac:dyDescent="0.35">
      <c r="A966" s="357" t="s">
        <v>4024</v>
      </c>
      <c r="B966" s="356" t="s">
        <v>3363</v>
      </c>
      <c r="C966" s="355"/>
    </row>
    <row r="967" spans="1:3" ht="16.5" x14ac:dyDescent="0.35">
      <c r="A967" s="357" t="s">
        <v>4025</v>
      </c>
      <c r="B967" s="356" t="s">
        <v>3364</v>
      </c>
      <c r="C967" s="355"/>
    </row>
    <row r="968" spans="1:3" ht="16.5" x14ac:dyDescent="0.35">
      <c r="A968" s="357" t="s">
        <v>4026</v>
      </c>
      <c r="B968" s="356" t="s">
        <v>3365</v>
      </c>
      <c r="C968" s="355"/>
    </row>
    <row r="969" spans="1:3" ht="16.5" x14ac:dyDescent="0.35">
      <c r="A969" s="357" t="s">
        <v>4027</v>
      </c>
      <c r="B969" s="356" t="s">
        <v>3366</v>
      </c>
      <c r="C969" s="355"/>
    </row>
    <row r="970" spans="1:3" ht="16.5" x14ac:dyDescent="0.35">
      <c r="A970" s="357" t="s">
        <v>4028</v>
      </c>
      <c r="B970" s="356" t="s">
        <v>3367</v>
      </c>
      <c r="C970" s="355"/>
    </row>
    <row r="971" spans="1:3" ht="16.5" x14ac:dyDescent="0.35">
      <c r="A971" s="357" t="s">
        <v>4029</v>
      </c>
      <c r="B971" s="356" t="s">
        <v>3368</v>
      </c>
      <c r="C971" s="355"/>
    </row>
    <row r="972" spans="1:3" ht="16.5" x14ac:dyDescent="0.35">
      <c r="A972" s="357" t="s">
        <v>4030</v>
      </c>
      <c r="B972" s="356" t="s">
        <v>3369</v>
      </c>
      <c r="C972" s="355"/>
    </row>
    <row r="973" spans="1:3" ht="16.5" x14ac:dyDescent="0.35">
      <c r="A973" s="357" t="s">
        <v>4031</v>
      </c>
      <c r="B973" s="356" t="s">
        <v>3615</v>
      </c>
      <c r="C973" s="355"/>
    </row>
    <row r="974" spans="1:3" ht="16.5" x14ac:dyDescent="0.35">
      <c r="A974" s="357" t="s">
        <v>4032</v>
      </c>
      <c r="B974" s="356" t="s">
        <v>3370</v>
      </c>
      <c r="C974" s="355"/>
    </row>
    <row r="975" spans="1:3" ht="16.5" x14ac:dyDescent="0.35">
      <c r="A975" s="357" t="s">
        <v>4033</v>
      </c>
      <c r="B975" s="356" t="s">
        <v>3371</v>
      </c>
      <c r="C975" s="355"/>
    </row>
    <row r="976" spans="1:3" ht="16.5" x14ac:dyDescent="0.35">
      <c r="A976" s="357" t="s">
        <v>4227</v>
      </c>
      <c r="B976" s="356" t="s">
        <v>1178</v>
      </c>
      <c r="C976" s="355"/>
    </row>
    <row r="977" spans="1:3" ht="16.5" x14ac:dyDescent="0.35">
      <c r="A977" s="357" t="s">
        <v>4228</v>
      </c>
      <c r="B977" s="356" t="s">
        <v>3295</v>
      </c>
      <c r="C977" s="355"/>
    </row>
    <row r="978" spans="1:3" ht="16.5" x14ac:dyDescent="0.35">
      <c r="A978" s="357" t="s">
        <v>4229</v>
      </c>
      <c r="B978" s="356" t="s">
        <v>3296</v>
      </c>
      <c r="C978" s="355"/>
    </row>
    <row r="979" spans="1:3" ht="16.5" x14ac:dyDescent="0.35">
      <c r="A979" s="357" t="s">
        <v>4230</v>
      </c>
      <c r="B979" s="356" t="s">
        <v>3377</v>
      </c>
      <c r="C979" s="355"/>
    </row>
    <row r="980" spans="1:3" ht="16.5" x14ac:dyDescent="0.35">
      <c r="A980" s="357" t="s">
        <v>4231</v>
      </c>
      <c r="B980" s="356" t="s">
        <v>3298</v>
      </c>
      <c r="C980" s="355"/>
    </row>
    <row r="981" spans="1:3" ht="16.5" x14ac:dyDescent="0.35">
      <c r="A981" s="357" t="s">
        <v>4232</v>
      </c>
      <c r="B981" s="356" t="s">
        <v>3299</v>
      </c>
      <c r="C981" s="355"/>
    </row>
    <row r="982" spans="1:3" ht="16.5" x14ac:dyDescent="0.35">
      <c r="A982" s="357" t="s">
        <v>4233</v>
      </c>
      <c r="B982" s="356" t="s">
        <v>3378</v>
      </c>
      <c r="C982" s="355"/>
    </row>
    <row r="983" spans="1:3" ht="16.5" x14ac:dyDescent="0.35">
      <c r="A983" s="357" t="s">
        <v>4234</v>
      </c>
      <c r="B983" s="356" t="s">
        <v>3379</v>
      </c>
      <c r="C983" s="355"/>
    </row>
    <row r="984" spans="1:3" ht="16.5" x14ac:dyDescent="0.35">
      <c r="A984" s="357" t="s">
        <v>4235</v>
      </c>
      <c r="B984" s="356" t="s">
        <v>3380</v>
      </c>
      <c r="C984" s="355"/>
    </row>
    <row r="985" spans="1:3" ht="16.5" x14ac:dyDescent="0.35">
      <c r="A985" s="357" t="s">
        <v>4236</v>
      </c>
      <c r="B985" s="356" t="s">
        <v>3381</v>
      </c>
      <c r="C985" s="355"/>
    </row>
    <row r="986" spans="1:3" ht="16.5" x14ac:dyDescent="0.35">
      <c r="A986" s="357" t="s">
        <v>4237</v>
      </c>
      <c r="B986" s="356" t="s">
        <v>3382</v>
      </c>
      <c r="C986" s="355"/>
    </row>
    <row r="987" spans="1:3" ht="16.5" x14ac:dyDescent="0.35">
      <c r="A987" s="357" t="s">
        <v>4238</v>
      </c>
      <c r="B987" s="356" t="s">
        <v>3383</v>
      </c>
      <c r="C987" s="355"/>
    </row>
    <row r="988" spans="1:3" ht="16.5" x14ac:dyDescent="0.35">
      <c r="A988" s="357" t="s">
        <v>4239</v>
      </c>
      <c r="B988" s="356" t="s">
        <v>3384</v>
      </c>
      <c r="C988" s="355"/>
    </row>
    <row r="989" spans="1:3" ht="16.5" x14ac:dyDescent="0.35">
      <c r="A989" s="357" t="s">
        <v>4240</v>
      </c>
      <c r="B989" s="356" t="s">
        <v>3385</v>
      </c>
      <c r="C989" s="355"/>
    </row>
    <row r="990" spans="1:3" ht="16.5" x14ac:dyDescent="0.35">
      <c r="A990" s="357" t="s">
        <v>4241</v>
      </c>
      <c r="B990" s="356" t="s">
        <v>3386</v>
      </c>
      <c r="C990" s="355"/>
    </row>
    <row r="991" spans="1:3" ht="16.5" x14ac:dyDescent="0.35">
      <c r="A991" s="357" t="s">
        <v>4242</v>
      </c>
      <c r="B991" s="356" t="s">
        <v>3387</v>
      </c>
      <c r="C991" s="355"/>
    </row>
    <row r="992" spans="1:3" ht="16.5" x14ac:dyDescent="0.35">
      <c r="A992" s="357" t="s">
        <v>4243</v>
      </c>
      <c r="B992" s="356" t="s">
        <v>3388</v>
      </c>
      <c r="C992" s="355"/>
    </row>
    <row r="993" spans="1:3" ht="16.5" x14ac:dyDescent="0.35">
      <c r="A993" s="357" t="s">
        <v>4244</v>
      </c>
      <c r="B993" s="356" t="s">
        <v>3389</v>
      </c>
      <c r="C993" s="355"/>
    </row>
    <row r="994" spans="1:3" ht="16.5" x14ac:dyDescent="0.35">
      <c r="A994" s="357" t="s">
        <v>4245</v>
      </c>
      <c r="B994" s="356" t="s">
        <v>3390</v>
      </c>
      <c r="C994" s="355"/>
    </row>
    <row r="995" spans="1:3" ht="16.5" x14ac:dyDescent="0.35">
      <c r="A995" s="357" t="s">
        <v>4246</v>
      </c>
      <c r="B995" s="356" t="s">
        <v>3391</v>
      </c>
      <c r="C995" s="355"/>
    </row>
    <row r="996" spans="1:3" ht="16.5" x14ac:dyDescent="0.35">
      <c r="A996" s="357" t="s">
        <v>4247</v>
      </c>
      <c r="B996" s="356" t="s">
        <v>3392</v>
      </c>
      <c r="C996" s="355"/>
    </row>
    <row r="997" spans="1:3" ht="16.5" x14ac:dyDescent="0.35">
      <c r="A997" s="357" t="s">
        <v>4248</v>
      </c>
      <c r="B997" s="356" t="s">
        <v>3393</v>
      </c>
      <c r="C997" s="355"/>
    </row>
    <row r="998" spans="1:3" ht="16.5" x14ac:dyDescent="0.35">
      <c r="A998" s="357" t="s">
        <v>4249</v>
      </c>
      <c r="B998" s="356" t="s">
        <v>3394</v>
      </c>
      <c r="C998" s="355"/>
    </row>
    <row r="999" spans="1:3" ht="16.5" x14ac:dyDescent="0.35">
      <c r="A999" s="357" t="s">
        <v>4250</v>
      </c>
      <c r="B999" s="356" t="s">
        <v>3395</v>
      </c>
      <c r="C999" s="355"/>
    </row>
    <row r="1000" spans="1:3" ht="16.5" x14ac:dyDescent="0.35">
      <c r="A1000" s="357" t="s">
        <v>4251</v>
      </c>
      <c r="B1000" s="356" t="s">
        <v>3396</v>
      </c>
      <c r="C1000" s="355"/>
    </row>
    <row r="1001" spans="1:3" ht="16.5" x14ac:dyDescent="0.35">
      <c r="A1001" s="357" t="s">
        <v>4252</v>
      </c>
      <c r="B1001" s="356" t="s">
        <v>3397</v>
      </c>
      <c r="C1001" s="355"/>
    </row>
    <row r="1002" spans="1:3" ht="16.5" x14ac:dyDescent="0.35">
      <c r="A1002" s="357" t="s">
        <v>4253</v>
      </c>
      <c r="B1002" s="356" t="s">
        <v>3398</v>
      </c>
      <c r="C1002" s="355"/>
    </row>
    <row r="1003" spans="1:3" ht="16.5" x14ac:dyDescent="0.35">
      <c r="A1003" s="357" t="s">
        <v>4254</v>
      </c>
      <c r="B1003" s="356" t="s">
        <v>3399</v>
      </c>
      <c r="C1003" s="355"/>
    </row>
    <row r="1004" spans="1:3" ht="16.5" x14ac:dyDescent="0.35">
      <c r="A1004" s="357" t="s">
        <v>4255</v>
      </c>
      <c r="B1004" s="356" t="s">
        <v>3293</v>
      </c>
      <c r="C1004" s="355"/>
    </row>
    <row r="1005" spans="1:3" ht="16.5" x14ac:dyDescent="0.35">
      <c r="A1005" s="357" t="s">
        <v>4517</v>
      </c>
      <c r="B1005" s="356" t="s">
        <v>1178</v>
      </c>
      <c r="C1005" s="354">
        <v>30</v>
      </c>
    </row>
    <row r="1006" spans="1:3" ht="16.5" x14ac:dyDescent="0.35">
      <c r="A1006" s="357" t="s">
        <v>4518</v>
      </c>
      <c r="B1006" s="356" t="s">
        <v>3295</v>
      </c>
      <c r="C1006" s="354">
        <v>15</v>
      </c>
    </row>
    <row r="1007" spans="1:3" ht="16.5" x14ac:dyDescent="0.35">
      <c r="A1007" s="357" t="s">
        <v>4519</v>
      </c>
      <c r="B1007" s="356" t="s">
        <v>3296</v>
      </c>
      <c r="C1007" s="354">
        <v>30</v>
      </c>
    </row>
    <row r="1008" spans="1:3" ht="16.5" x14ac:dyDescent="0.35">
      <c r="A1008" s="357" t="s">
        <v>4520</v>
      </c>
      <c r="B1008" s="356" t="s">
        <v>3297</v>
      </c>
      <c r="C1008" s="354">
        <v>45</v>
      </c>
    </row>
    <row r="1009" spans="1:3" ht="16.5" x14ac:dyDescent="0.35">
      <c r="A1009" s="357" t="s">
        <v>4521</v>
      </c>
      <c r="B1009" s="356" t="s">
        <v>3298</v>
      </c>
      <c r="C1009" s="354">
        <v>45</v>
      </c>
    </row>
    <row r="1010" spans="1:3" ht="16.5" x14ac:dyDescent="0.35">
      <c r="A1010" s="357" t="s">
        <v>4522</v>
      </c>
      <c r="B1010" s="356" t="s">
        <v>3299</v>
      </c>
      <c r="C1010" s="354">
        <v>90</v>
      </c>
    </row>
    <row r="1011" spans="1:3" ht="16.5" x14ac:dyDescent="0.35">
      <c r="A1011" s="357" t="s">
        <v>4523</v>
      </c>
      <c r="B1011" s="356" t="s">
        <v>3400</v>
      </c>
      <c r="C1011" s="354">
        <v>30</v>
      </c>
    </row>
    <row r="1012" spans="1:3" ht="16.5" x14ac:dyDescent="0.35">
      <c r="A1012" s="357" t="s">
        <v>4524</v>
      </c>
      <c r="B1012" s="356" t="s">
        <v>3401</v>
      </c>
      <c r="C1012" s="354">
        <v>30</v>
      </c>
    </row>
    <row r="1013" spans="1:3" ht="16.5" x14ac:dyDescent="0.35">
      <c r="A1013" s="357" t="s">
        <v>4525</v>
      </c>
      <c r="B1013" s="356" t="s">
        <v>3383</v>
      </c>
      <c r="C1013" s="354">
        <v>45</v>
      </c>
    </row>
    <row r="1014" spans="1:3" ht="16.5" x14ac:dyDescent="0.35">
      <c r="A1014" s="357" t="s">
        <v>4526</v>
      </c>
      <c r="B1014" s="356" t="s">
        <v>3378</v>
      </c>
      <c r="C1014" s="354">
        <v>45</v>
      </c>
    </row>
    <row r="1015" spans="1:3" ht="16.5" x14ac:dyDescent="0.35">
      <c r="A1015" s="357" t="s">
        <v>4527</v>
      </c>
      <c r="B1015" s="356" t="s">
        <v>3382</v>
      </c>
      <c r="C1015" s="354">
        <v>60</v>
      </c>
    </row>
    <row r="1016" spans="1:3" ht="16.5" x14ac:dyDescent="0.35">
      <c r="A1016" s="357" t="s">
        <v>4528</v>
      </c>
      <c r="B1016" s="356" t="s">
        <v>3380</v>
      </c>
      <c r="C1016" s="354">
        <v>45</v>
      </c>
    </row>
    <row r="1017" spans="1:3" ht="16.5" x14ac:dyDescent="0.35">
      <c r="A1017" s="357" t="s">
        <v>4529</v>
      </c>
      <c r="B1017" s="356" t="s">
        <v>3379</v>
      </c>
      <c r="C1017" s="354">
        <v>60</v>
      </c>
    </row>
    <row r="1018" spans="1:3" ht="16.5" x14ac:dyDescent="0.35">
      <c r="A1018" s="357" t="s">
        <v>4530</v>
      </c>
      <c r="B1018" s="356" t="s">
        <v>3390</v>
      </c>
      <c r="C1018" s="354">
        <v>60</v>
      </c>
    </row>
    <row r="1019" spans="1:3" ht="16.5" x14ac:dyDescent="0.35">
      <c r="A1019" s="357" t="s">
        <v>4531</v>
      </c>
      <c r="B1019" s="356" t="s">
        <v>3387</v>
      </c>
      <c r="C1019" s="354">
        <v>60</v>
      </c>
    </row>
    <row r="1020" spans="1:3" ht="16.5" x14ac:dyDescent="0.35">
      <c r="A1020" s="357" t="s">
        <v>4532</v>
      </c>
      <c r="B1020" s="356" t="s">
        <v>3392</v>
      </c>
      <c r="C1020" s="354">
        <v>75</v>
      </c>
    </row>
    <row r="1021" spans="1:3" ht="16.5" x14ac:dyDescent="0.35">
      <c r="A1021" s="357" t="s">
        <v>4602</v>
      </c>
      <c r="B1021" s="356" t="s">
        <v>3402</v>
      </c>
      <c r="C1021" s="354">
        <v>120</v>
      </c>
    </row>
    <row r="1022" spans="1:3" ht="16.5" x14ac:dyDescent="0.35">
      <c r="A1022" s="357" t="s">
        <v>4603</v>
      </c>
      <c r="B1022" s="356" t="s">
        <v>3403</v>
      </c>
      <c r="C1022" s="354">
        <v>120</v>
      </c>
    </row>
    <row r="1023" spans="1:3" ht="16.5" x14ac:dyDescent="0.35">
      <c r="A1023" s="357" t="s">
        <v>4604</v>
      </c>
      <c r="B1023" s="356" t="s">
        <v>3404</v>
      </c>
      <c r="C1023" s="354">
        <v>150</v>
      </c>
    </row>
    <row r="1024" spans="1:3" ht="16.5" x14ac:dyDescent="0.35">
      <c r="A1024" s="357" t="s">
        <v>4536</v>
      </c>
      <c r="B1024" s="356" t="s">
        <v>3405</v>
      </c>
      <c r="C1024" s="354">
        <v>60</v>
      </c>
    </row>
    <row r="1025" spans="1:3" ht="16.5" x14ac:dyDescent="0.35">
      <c r="A1025" s="357" t="s">
        <v>4605</v>
      </c>
      <c r="B1025" s="356" t="s">
        <v>3406</v>
      </c>
      <c r="C1025" s="354">
        <v>120</v>
      </c>
    </row>
    <row r="1026" spans="1:3" ht="16.5" x14ac:dyDescent="0.35">
      <c r="A1026" s="357" t="s">
        <v>4606</v>
      </c>
      <c r="B1026" s="356" t="s">
        <v>3407</v>
      </c>
      <c r="C1026" s="354">
        <v>90</v>
      </c>
    </row>
    <row r="1027" spans="1:3" ht="16.5" x14ac:dyDescent="0.35">
      <c r="A1027" s="357" t="s">
        <v>4539</v>
      </c>
      <c r="B1027" s="356" t="s">
        <v>3408</v>
      </c>
      <c r="C1027" s="354">
        <v>60</v>
      </c>
    </row>
    <row r="1028" spans="1:3" ht="16.5" x14ac:dyDescent="0.35">
      <c r="A1028" s="357" t="s">
        <v>4607</v>
      </c>
      <c r="B1028" s="356" t="s">
        <v>3396</v>
      </c>
      <c r="C1028" s="354">
        <v>120</v>
      </c>
    </row>
    <row r="1029" spans="1:3" ht="16.5" x14ac:dyDescent="0.35">
      <c r="A1029" s="357" t="s">
        <v>4541</v>
      </c>
      <c r="B1029" s="356" t="s">
        <v>3399</v>
      </c>
      <c r="C1029" s="354">
        <v>30</v>
      </c>
    </row>
    <row r="1030" spans="1:3" ht="16.5" x14ac:dyDescent="0.35">
      <c r="A1030" s="357" t="s">
        <v>4542</v>
      </c>
      <c r="B1030" s="356" t="s">
        <v>3397</v>
      </c>
      <c r="C1030" s="354">
        <v>60</v>
      </c>
    </row>
    <row r="1031" spans="1:3" ht="16.5" x14ac:dyDescent="0.35">
      <c r="A1031" s="357" t="s">
        <v>4543</v>
      </c>
      <c r="B1031" s="356" t="s">
        <v>3398</v>
      </c>
      <c r="C1031" s="354">
        <v>60</v>
      </c>
    </row>
    <row r="1032" spans="1:3" ht="16.5" x14ac:dyDescent="0.35">
      <c r="A1032" s="357" t="s">
        <v>4544</v>
      </c>
      <c r="B1032" s="356" t="s">
        <v>3293</v>
      </c>
      <c r="C1032" s="354">
        <v>225</v>
      </c>
    </row>
    <row r="1033" spans="1:3" ht="66.5" thickBot="1" x14ac:dyDescent="0.3">
      <c r="A1033" s="352" t="s">
        <v>4608</v>
      </c>
      <c r="B1033" s="441" t="s">
        <v>3424</v>
      </c>
      <c r="C1033" s="442">
        <v>45</v>
      </c>
    </row>
    <row r="1034" spans="1:3" ht="33.5" thickBot="1" x14ac:dyDescent="0.3">
      <c r="A1034" s="352" t="s">
        <v>4609</v>
      </c>
      <c r="B1034" s="441" t="s">
        <v>846</v>
      </c>
      <c r="C1034" s="442">
        <v>15</v>
      </c>
    </row>
    <row r="1035" spans="1:3" ht="50" thickBot="1" x14ac:dyDescent="0.3">
      <c r="A1035" s="352" t="s">
        <v>4610</v>
      </c>
      <c r="B1035" s="441" t="s">
        <v>847</v>
      </c>
      <c r="C1035" s="442">
        <v>30</v>
      </c>
    </row>
    <row r="1036" spans="1:3" ht="99.5" thickBot="1" x14ac:dyDescent="0.3">
      <c r="A1036" s="352" t="s">
        <v>4611</v>
      </c>
      <c r="B1036" s="443" t="s">
        <v>1179</v>
      </c>
      <c r="C1036" s="442">
        <v>30</v>
      </c>
    </row>
    <row r="1037" spans="1:3" ht="17" thickBot="1" x14ac:dyDescent="0.3">
      <c r="A1037" s="352" t="s">
        <v>4612</v>
      </c>
      <c r="B1037" s="441" t="s">
        <v>827</v>
      </c>
      <c r="C1037" s="442">
        <v>30</v>
      </c>
    </row>
    <row r="1038" spans="1:3" ht="33" x14ac:dyDescent="0.25">
      <c r="A1038" s="352" t="s">
        <v>4613</v>
      </c>
      <c r="B1038" s="444" t="s">
        <v>3426</v>
      </c>
      <c r="C1038" s="445">
        <v>30</v>
      </c>
    </row>
    <row r="1039" spans="1:3" ht="17" thickBot="1" x14ac:dyDescent="0.3">
      <c r="A1039" s="352" t="s">
        <v>4614</v>
      </c>
      <c r="B1039" s="446" t="s">
        <v>878</v>
      </c>
      <c r="C1039" s="442">
        <v>45</v>
      </c>
    </row>
    <row r="1040" spans="1:3" ht="33.5" thickBot="1" x14ac:dyDescent="0.3">
      <c r="A1040" s="352" t="s">
        <v>4615</v>
      </c>
      <c r="B1040" s="441" t="s">
        <v>838</v>
      </c>
      <c r="C1040" s="442">
        <v>30</v>
      </c>
    </row>
    <row r="1041" spans="1:3" ht="33.5" thickBot="1" x14ac:dyDescent="0.3">
      <c r="A1041" s="352" t="s">
        <v>4616</v>
      </c>
      <c r="B1041" s="441" t="s">
        <v>505</v>
      </c>
      <c r="C1041" s="447">
        <v>60</v>
      </c>
    </row>
    <row r="1042" spans="1:3" ht="66.5" thickBot="1" x14ac:dyDescent="0.3">
      <c r="A1042" s="352" t="s">
        <v>4617</v>
      </c>
      <c r="B1042" s="441" t="s">
        <v>3432</v>
      </c>
      <c r="C1042" s="442">
        <v>60</v>
      </c>
    </row>
    <row r="1043" spans="1:3" ht="50" thickBot="1" x14ac:dyDescent="0.3">
      <c r="A1043" s="352" t="s">
        <v>4618</v>
      </c>
      <c r="B1043" s="441" t="s">
        <v>877</v>
      </c>
      <c r="C1043" s="442">
        <v>45</v>
      </c>
    </row>
    <row r="1044" spans="1:3" ht="50" thickBot="1" x14ac:dyDescent="0.3">
      <c r="A1044" s="352" t="s">
        <v>4619</v>
      </c>
      <c r="B1044" s="441" t="s">
        <v>510</v>
      </c>
      <c r="C1044" s="442">
        <v>60</v>
      </c>
    </row>
    <row r="1045" spans="1:3" ht="33.5" thickBot="1" x14ac:dyDescent="0.3">
      <c r="A1045" s="352" t="s">
        <v>4620</v>
      </c>
      <c r="B1045" s="441" t="s">
        <v>3595</v>
      </c>
      <c r="C1045" s="442">
        <v>90</v>
      </c>
    </row>
    <row r="1046" spans="1:3" ht="66.5" thickBot="1" x14ac:dyDescent="0.3">
      <c r="A1046" s="352" t="s">
        <v>4621</v>
      </c>
      <c r="B1046" s="441" t="s">
        <v>939</v>
      </c>
      <c r="C1046" s="442">
        <v>120</v>
      </c>
    </row>
    <row r="1047" spans="1:3" ht="50" thickBot="1" x14ac:dyDescent="0.3">
      <c r="A1047" s="352" t="s">
        <v>4622</v>
      </c>
      <c r="B1047" s="441" t="s">
        <v>3433</v>
      </c>
      <c r="C1047" s="447">
        <v>60</v>
      </c>
    </row>
    <row r="1048" spans="1:3" ht="66.5" thickBot="1" x14ac:dyDescent="0.3">
      <c r="A1048" s="352" t="s">
        <v>4623</v>
      </c>
      <c r="B1048" s="441" t="s">
        <v>875</v>
      </c>
      <c r="C1048" s="442">
        <v>90</v>
      </c>
    </row>
    <row r="1049" spans="1:3" ht="50" thickBot="1" x14ac:dyDescent="0.3">
      <c r="A1049" s="352" t="s">
        <v>4624</v>
      </c>
      <c r="B1049" s="441" t="s">
        <v>879</v>
      </c>
      <c r="C1049" s="442">
        <v>60</v>
      </c>
    </row>
    <row r="1050" spans="1:3" ht="66.5" thickBot="1" x14ac:dyDescent="0.3">
      <c r="A1050" s="352" t="s">
        <v>4625</v>
      </c>
      <c r="B1050" s="441" t="s">
        <v>3435</v>
      </c>
      <c r="C1050" s="442">
        <v>60</v>
      </c>
    </row>
    <row r="1051" spans="1:3" ht="66.5" thickBot="1" x14ac:dyDescent="0.3">
      <c r="A1051" s="352" t="s">
        <v>4626</v>
      </c>
      <c r="B1051" s="441" t="s">
        <v>876</v>
      </c>
      <c r="C1051" s="442">
        <v>30</v>
      </c>
    </row>
    <row r="1052" spans="1:3" ht="49.5" x14ac:dyDescent="0.25">
      <c r="A1052" s="352" t="s">
        <v>4627</v>
      </c>
      <c r="B1052" s="444" t="s">
        <v>810</v>
      </c>
      <c r="C1052" s="445">
        <v>90</v>
      </c>
    </row>
    <row r="1053" spans="1:3" ht="14.5" x14ac:dyDescent="0.35">
      <c r="A1053" t="s">
        <v>4034</v>
      </c>
      <c r="B1053" s="352" t="s">
        <v>845</v>
      </c>
      <c r="C1053" s="353">
        <v>75</v>
      </c>
    </row>
    <row r="1054" spans="1:3" ht="14.5" x14ac:dyDescent="0.35">
      <c r="A1054" s="352" t="s">
        <v>4628</v>
      </c>
      <c r="B1054" s="352" t="s">
        <v>997</v>
      </c>
      <c r="C1054" s="353">
        <v>30</v>
      </c>
    </row>
    <row r="1055" spans="1:3" ht="14.5" x14ac:dyDescent="0.35">
      <c r="A1055" s="352" t="s">
        <v>4629</v>
      </c>
      <c r="B1055" s="352" t="s">
        <v>1097</v>
      </c>
      <c r="C1055" s="353">
        <v>75</v>
      </c>
    </row>
    <row r="1056" spans="1:3" ht="14.5" x14ac:dyDescent="0.35">
      <c r="A1056" s="352" t="s">
        <v>4630</v>
      </c>
      <c r="B1056" s="352" t="s">
        <v>1098</v>
      </c>
      <c r="C1056" s="353">
        <v>75</v>
      </c>
    </row>
    <row r="1057" spans="1:3" ht="14.5" x14ac:dyDescent="0.35">
      <c r="A1057" s="352" t="s">
        <v>4631</v>
      </c>
      <c r="B1057" s="352" t="s">
        <v>850</v>
      </c>
      <c r="C1057" s="353">
        <v>45</v>
      </c>
    </row>
    <row r="1058" spans="1:3" ht="14.5" x14ac:dyDescent="0.35">
      <c r="A1058" s="352" t="s">
        <v>4632</v>
      </c>
      <c r="B1058" s="352" t="s">
        <v>845</v>
      </c>
      <c r="C1058" s="353">
        <v>90</v>
      </c>
    </row>
    <row r="1059" spans="1:3" ht="14.5" x14ac:dyDescent="0.35">
      <c r="A1059" s="352" t="s">
        <v>4633</v>
      </c>
      <c r="B1059" s="352" t="s">
        <v>1096</v>
      </c>
      <c r="C1059" s="353">
        <v>30</v>
      </c>
    </row>
    <row r="1060" spans="1:3" ht="14.5" x14ac:dyDescent="0.35">
      <c r="A1060" s="352" t="s">
        <v>4634</v>
      </c>
      <c r="B1060" s="352" t="s">
        <v>847</v>
      </c>
      <c r="C1060" s="353">
        <v>60</v>
      </c>
    </row>
    <row r="1061" spans="1:3" ht="14.5" x14ac:dyDescent="0.35">
      <c r="A1061" s="352" t="s">
        <v>4635</v>
      </c>
      <c r="B1061" s="352" t="s">
        <v>871</v>
      </c>
      <c r="C1061" s="353">
        <v>45</v>
      </c>
    </row>
    <row r="1062" spans="1:3" ht="14.5" x14ac:dyDescent="0.35">
      <c r="A1062" s="352" t="s">
        <v>4636</v>
      </c>
      <c r="B1062" s="352" t="s">
        <v>1095</v>
      </c>
      <c r="C1062" s="353">
        <v>45</v>
      </c>
    </row>
    <row r="1063" spans="1:3" ht="14.5" x14ac:dyDescent="0.35">
      <c r="A1063" s="352" t="s">
        <v>4637</v>
      </c>
      <c r="B1063" s="352" t="s">
        <v>921</v>
      </c>
      <c r="C1063" s="353">
        <v>90</v>
      </c>
    </row>
    <row r="1064" spans="1:3" ht="14.5" x14ac:dyDescent="0.35">
      <c r="A1064" s="352" t="s">
        <v>4638</v>
      </c>
      <c r="B1064" s="352" t="s">
        <v>1018</v>
      </c>
      <c r="C1064" s="353">
        <v>75</v>
      </c>
    </row>
    <row r="1065" spans="1:3" ht="14.5" x14ac:dyDescent="0.35">
      <c r="A1065" s="352" t="s">
        <v>4639</v>
      </c>
      <c r="B1065" s="352" t="s">
        <v>1099</v>
      </c>
      <c r="C1065" s="353">
        <v>75</v>
      </c>
    </row>
    <row r="1066" spans="1:3" ht="14.5" x14ac:dyDescent="0.35">
      <c r="A1066" s="352" t="s">
        <v>4640</v>
      </c>
      <c r="B1066" s="352" t="s">
        <v>1100</v>
      </c>
      <c r="C1066" s="353">
        <v>60</v>
      </c>
    </row>
    <row r="1067" spans="1:3" ht="14.5" x14ac:dyDescent="0.35">
      <c r="A1067" s="352" t="s">
        <v>4641</v>
      </c>
      <c r="B1067" s="352" t="s">
        <v>1101</v>
      </c>
      <c r="C1067" s="353">
        <v>60</v>
      </c>
    </row>
    <row r="1068" spans="1:3" ht="14.5" x14ac:dyDescent="0.35">
      <c r="A1068" s="352" t="s">
        <v>4642</v>
      </c>
      <c r="B1068" s="352" t="s">
        <v>1102</v>
      </c>
      <c r="C1068" s="353">
        <v>75</v>
      </c>
    </row>
    <row r="1069" spans="1:3" ht="14.5" x14ac:dyDescent="0.35">
      <c r="A1069" s="352" t="s">
        <v>4643</v>
      </c>
      <c r="B1069" s="352" t="s">
        <v>1103</v>
      </c>
      <c r="C1069" s="353">
        <v>60</v>
      </c>
    </row>
    <row r="1070" spans="1:3" ht="14.5" x14ac:dyDescent="0.35">
      <c r="A1070" s="352" t="s">
        <v>4644</v>
      </c>
      <c r="B1070" s="352" t="s">
        <v>1104</v>
      </c>
      <c r="C1070" s="353">
        <v>30</v>
      </c>
    </row>
    <row r="1071" spans="1:3" ht="14.5" x14ac:dyDescent="0.35">
      <c r="A1071" s="352" t="s">
        <v>4645</v>
      </c>
      <c r="B1071" s="352" t="s">
        <v>864</v>
      </c>
      <c r="C1071" s="353">
        <v>30</v>
      </c>
    </row>
    <row r="1072" spans="1:3" ht="14.5" x14ac:dyDescent="0.35">
      <c r="A1072" s="352" t="s">
        <v>4646</v>
      </c>
      <c r="B1072" s="352" t="s">
        <v>1105</v>
      </c>
      <c r="C1072" s="353">
        <v>30</v>
      </c>
    </row>
    <row r="1073" spans="1:3" ht="14.5" x14ac:dyDescent="0.35">
      <c r="A1073" s="352" t="s">
        <v>4647</v>
      </c>
      <c r="B1073" s="352" t="s">
        <v>853</v>
      </c>
      <c r="C1073" s="353">
        <v>30</v>
      </c>
    </row>
    <row r="1074" spans="1:3" ht="14.5" x14ac:dyDescent="0.35">
      <c r="A1074" s="352" t="s">
        <v>4648</v>
      </c>
      <c r="B1074" s="352" t="s">
        <v>1106</v>
      </c>
      <c r="C1074" s="353">
        <v>90</v>
      </c>
    </row>
    <row r="1075" spans="1:3" ht="14.5" x14ac:dyDescent="0.35">
      <c r="A1075" s="352" t="s">
        <v>4649</v>
      </c>
      <c r="B1075" s="352" t="s">
        <v>1107</v>
      </c>
      <c r="C1075" s="353">
        <v>90</v>
      </c>
    </row>
    <row r="1076" spans="1:3" ht="14.5" x14ac:dyDescent="0.35">
      <c r="A1076" s="352" t="s">
        <v>4650</v>
      </c>
      <c r="B1076" s="352" t="s">
        <v>1108</v>
      </c>
      <c r="C1076" s="353">
        <v>90</v>
      </c>
    </row>
    <row r="1077" spans="1:3" ht="14.5" x14ac:dyDescent="0.35">
      <c r="A1077" s="352" t="s">
        <v>4651</v>
      </c>
      <c r="B1077" s="352" t="s">
        <v>1109</v>
      </c>
      <c r="C1077" s="353">
        <v>120</v>
      </c>
    </row>
    <row r="1078" spans="1:3" ht="14.5" x14ac:dyDescent="0.35">
      <c r="A1078" s="352" t="s">
        <v>4652</v>
      </c>
      <c r="B1078" s="352" t="s">
        <v>840</v>
      </c>
      <c r="C1078" s="353">
        <v>150</v>
      </c>
    </row>
    <row r="1079" spans="1:3" ht="14.5" x14ac:dyDescent="0.35">
      <c r="A1079" s="352" t="s">
        <v>4653</v>
      </c>
      <c r="B1079" s="352" t="s">
        <v>1110</v>
      </c>
      <c r="C1079" s="353">
        <v>120</v>
      </c>
    </row>
    <row r="1080" spans="1:3" ht="14.5" x14ac:dyDescent="0.35">
      <c r="A1080" s="352" t="s">
        <v>4654</v>
      </c>
      <c r="B1080" s="352" t="s">
        <v>1005</v>
      </c>
      <c r="C1080" s="353">
        <v>120</v>
      </c>
    </row>
    <row r="1081" spans="1:3" ht="14.5" x14ac:dyDescent="0.35">
      <c r="A1081" s="352" t="s">
        <v>4655</v>
      </c>
      <c r="B1081" s="352" t="s">
        <v>1111</v>
      </c>
      <c r="C1081" s="353">
        <v>60</v>
      </c>
    </row>
    <row r="1082" spans="1:3" ht="14.5" x14ac:dyDescent="0.35">
      <c r="A1082" s="352" t="s">
        <v>4656</v>
      </c>
      <c r="B1082" s="352" t="s">
        <v>1112</v>
      </c>
      <c r="C1082" s="353">
        <v>90</v>
      </c>
    </row>
    <row r="1083" spans="1:3" ht="14.5" x14ac:dyDescent="0.35">
      <c r="A1083" s="352" t="s">
        <v>4657</v>
      </c>
      <c r="B1083" s="352" t="s">
        <v>1026</v>
      </c>
      <c r="C1083" s="353">
        <v>60</v>
      </c>
    </row>
    <row r="1084" spans="1:3" ht="14.5" x14ac:dyDescent="0.35">
      <c r="A1084" s="352" t="s">
        <v>4658</v>
      </c>
      <c r="B1084" s="352" t="s">
        <v>1113</v>
      </c>
      <c r="C1084" s="353">
        <v>180</v>
      </c>
    </row>
    <row r="1085" spans="1:3" ht="14.5" x14ac:dyDescent="0.35">
      <c r="A1085" s="352" t="s">
        <v>4659</v>
      </c>
      <c r="B1085" s="352" t="s">
        <v>810</v>
      </c>
      <c r="C1085" s="353">
        <v>180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840" t="s">
        <v>573</v>
      </c>
      <c r="B1" s="840"/>
      <c r="C1" s="840"/>
      <c r="D1" s="840"/>
      <c r="E1" s="89"/>
      <c r="F1" s="89"/>
      <c r="G1" s="89"/>
      <c r="H1" s="832" t="s">
        <v>572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4669</v>
      </c>
    </row>
    <row r="2" spans="1:34" ht="15.75" customHeight="1" x14ac:dyDescent="0.4">
      <c r="A2" s="840"/>
      <c r="B2" s="840"/>
      <c r="C2" s="840"/>
      <c r="D2" s="840"/>
      <c r="E2" s="91"/>
      <c r="F2" s="92"/>
      <c r="G2" s="93"/>
      <c r="H2" s="823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4" ht="15.75" customHeight="1" x14ac:dyDescent="0.4">
      <c r="B3" s="91"/>
      <c r="C3" s="92"/>
      <c r="D3" s="92"/>
      <c r="E3" s="91"/>
      <c r="F3" s="92"/>
      <c r="G3" s="92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</row>
    <row r="4" spans="1:34" s="2" customFormat="1" ht="15.75" customHeight="1" x14ac:dyDescent="0.35">
      <c r="A4" s="88" t="s">
        <v>17</v>
      </c>
      <c r="B4" s="46" t="s">
        <v>27</v>
      </c>
      <c r="C4" s="4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7"/>
      <c r="AF4" s="848"/>
      <c r="AG4" s="849"/>
      <c r="AH4" s="850"/>
    </row>
    <row r="5" spans="1:34" ht="12.65" customHeight="1" x14ac:dyDescent="0.4">
      <c r="A5" s="102">
        <v>1</v>
      </c>
      <c r="B5" s="51"/>
      <c r="C5" s="780"/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/>
    </row>
    <row r="6" spans="1:34" ht="12.65" customHeight="1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/>
    </row>
    <row r="7" spans="1:34" ht="12.65" customHeight="1" x14ac:dyDescent="0.4">
      <c r="A7" s="104"/>
      <c r="B7" s="52"/>
      <c r="C7" s="784"/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/>
    </row>
    <row r="8" spans="1:34" ht="12.6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/>
    </row>
    <row r="9" spans="1:34" ht="12.65" customHeight="1" x14ac:dyDescent="0.4">
      <c r="A9" s="102">
        <v>2</v>
      </c>
      <c r="B9" s="51"/>
      <c r="C9" s="780"/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/>
    </row>
    <row r="10" spans="1:34" ht="12.6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/>
    </row>
    <row r="11" spans="1:34" ht="12.65" customHeight="1" x14ac:dyDescent="0.4">
      <c r="A11" s="104"/>
      <c r="B11" s="52"/>
      <c r="C11" s="784"/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/>
    </row>
    <row r="12" spans="1:34" ht="12.6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/>
    </row>
    <row r="13" spans="1:34" ht="12.65" customHeight="1" x14ac:dyDescent="0.4">
      <c r="A13" s="102">
        <v>3</v>
      </c>
      <c r="B13" s="51"/>
      <c r="C13" s="780"/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/>
    </row>
    <row r="14" spans="1:34" ht="12.6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4" ht="12.65" customHeight="1" x14ac:dyDescent="0.4">
      <c r="A15" s="104"/>
      <c r="B15" s="52"/>
      <c r="C15" s="784"/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4" ht="12.6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2.65" customHeight="1" x14ac:dyDescent="0.4">
      <c r="A17" s="102">
        <v>4</v>
      </c>
      <c r="B17" s="51"/>
      <c r="C17" s="780"/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/>
    </row>
    <row r="18" spans="1:34" ht="12.6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2.65" customHeight="1" x14ac:dyDescent="0.4">
      <c r="A19" s="104"/>
      <c r="B19" s="52"/>
      <c r="C19" s="784"/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2.6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2.65" customHeight="1" x14ac:dyDescent="0.4">
      <c r="A21" s="102">
        <v>5</v>
      </c>
      <c r="B21" s="51"/>
      <c r="C21" s="780"/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/>
    </row>
    <row r="22" spans="1:34" ht="12.6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2.65" customHeight="1" x14ac:dyDescent="0.4">
      <c r="A23" s="104"/>
      <c r="B23" s="52"/>
      <c r="C23" s="784"/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2.6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2.65" customHeight="1" x14ac:dyDescent="0.4">
      <c r="A25" s="102">
        <v>6</v>
      </c>
      <c r="B25" s="51"/>
      <c r="C25" s="780"/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/>
    </row>
    <row r="26" spans="1:34" ht="12.6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2.65" customHeight="1" x14ac:dyDescent="0.4">
      <c r="A27" s="104"/>
      <c r="B27" s="52"/>
      <c r="C27" s="784"/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2.6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2.65" customHeight="1" x14ac:dyDescent="0.4">
      <c r="A29" s="102">
        <v>7</v>
      </c>
      <c r="B29" s="51"/>
      <c r="C29" s="780"/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/>
    </row>
    <row r="30" spans="1:34" ht="12.6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/>
    </row>
    <row r="31" spans="1:34" ht="12.65" customHeight="1" x14ac:dyDescent="0.4">
      <c r="A31" s="104"/>
      <c r="B31" s="52"/>
      <c r="C31" s="784"/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2.6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2.65" customHeight="1" x14ac:dyDescent="0.4">
      <c r="A33" s="102">
        <v>8</v>
      </c>
      <c r="B33" s="51"/>
      <c r="C33" s="780"/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/>
    </row>
    <row r="34" spans="1:34" ht="12.6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/>
    </row>
    <row r="35" spans="1:34" ht="12.65" customHeight="1" x14ac:dyDescent="0.4">
      <c r="A35" s="104"/>
      <c r="B35" s="52"/>
      <c r="C35" s="784"/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2.6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2.65" customHeight="1" x14ac:dyDescent="0.4">
      <c r="A37" s="102">
        <v>9</v>
      </c>
      <c r="B37" s="51"/>
      <c r="C37" s="780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2.6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2.65" customHeight="1" x14ac:dyDescent="0.4">
      <c r="A39" s="104"/>
      <c r="B39" s="52"/>
      <c r="C39" s="784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2.6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2.65" customHeight="1" x14ac:dyDescent="0.4">
      <c r="A41" s="102">
        <v>10</v>
      </c>
      <c r="B41" s="51"/>
      <c r="C41" s="780"/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/>
    </row>
    <row r="42" spans="1:34" ht="12.6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2.65" customHeight="1" x14ac:dyDescent="0.4">
      <c r="A43" s="104"/>
      <c r="B43" s="52"/>
      <c r="C43" s="784"/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2.6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2.65" customHeight="1" x14ac:dyDescent="0.4">
      <c r="A45" s="102">
        <v>11</v>
      </c>
      <c r="B45" s="51"/>
      <c r="C45" s="780"/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/>
    </row>
    <row r="46" spans="1:34" ht="13.5" customHeight="1" x14ac:dyDescent="0.4">
      <c r="A46" s="104"/>
      <c r="B46" s="52"/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2.65" customHeight="1" x14ac:dyDescent="0.4">
      <c r="A47" s="104"/>
      <c r="B47" s="52"/>
      <c r="C47" s="784"/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2.6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2.65" customHeight="1" x14ac:dyDescent="0.4">
      <c r="A49" s="102">
        <v>12</v>
      </c>
      <c r="B49" s="51"/>
      <c r="C49" s="780"/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/>
    </row>
    <row r="50" spans="1:34" ht="12.6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2.65" customHeight="1" x14ac:dyDescent="0.4">
      <c r="A51" s="104"/>
      <c r="B51" s="52"/>
      <c r="C51" s="784"/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2.6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2.65" customHeight="1" x14ac:dyDescent="0.4">
      <c r="A53" s="102">
        <v>13</v>
      </c>
      <c r="B53" s="51"/>
      <c r="C53" s="780"/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/>
    </row>
    <row r="54" spans="1:34" ht="12.65" customHeight="1" x14ac:dyDescent="0.4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2.65" customHeight="1" x14ac:dyDescent="0.4">
      <c r="A55" s="104"/>
      <c r="B55" s="52"/>
      <c r="C55" s="784"/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2.6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2.65" customHeight="1" x14ac:dyDescent="0.4">
      <c r="A57" s="102">
        <v>14</v>
      </c>
      <c r="B57" s="51"/>
      <c r="C57" s="780"/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/>
    </row>
    <row r="58" spans="1:34" ht="12.65" customHeight="1" x14ac:dyDescent="0.4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2.65" customHeight="1" x14ac:dyDescent="0.4">
      <c r="A59" s="104"/>
      <c r="B59" s="52"/>
      <c r="C59" s="784"/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2.6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2.65" customHeight="1" x14ac:dyDescent="0.4">
      <c r="A61" s="102">
        <v>15</v>
      </c>
      <c r="B61" s="51"/>
      <c r="C61" s="780"/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/>
    </row>
    <row r="62" spans="1:34" ht="12.65" customHeight="1" x14ac:dyDescent="0.4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2.65" customHeight="1" x14ac:dyDescent="0.4">
      <c r="A63" s="104"/>
      <c r="B63" s="52"/>
      <c r="C63" s="784"/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2.6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2.65" customHeight="1" x14ac:dyDescent="0.4">
      <c r="A65" s="102">
        <v>16</v>
      </c>
      <c r="B65" s="51"/>
      <c r="C65" s="780"/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/>
    </row>
    <row r="66" spans="1:34" ht="12.6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2.65" customHeight="1" x14ac:dyDescent="0.4">
      <c r="A67" s="104"/>
      <c r="B67" s="52"/>
      <c r="C67" s="784"/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2.6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2.65" customHeight="1" x14ac:dyDescent="0.4">
      <c r="A69" s="102">
        <v>17</v>
      </c>
      <c r="B69" s="51"/>
      <c r="C69" s="780"/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/>
    </row>
    <row r="70" spans="1:34" ht="12.65" customHeight="1" x14ac:dyDescent="0.4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/>
    </row>
    <row r="71" spans="1:34" ht="12.65" customHeight="1" x14ac:dyDescent="0.4">
      <c r="A71" s="104"/>
      <c r="B71" s="52"/>
      <c r="C71" s="784"/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/>
    </row>
    <row r="72" spans="1:34" ht="12.6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2.65" customHeight="1" x14ac:dyDescent="0.4">
      <c r="A73" s="102">
        <v>18</v>
      </c>
      <c r="B73" s="51"/>
      <c r="C73" s="780"/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/>
    </row>
    <row r="74" spans="1:34" ht="12.65" customHeight="1" x14ac:dyDescent="0.4">
      <c r="A74" s="104"/>
      <c r="B74" s="52"/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2.65" customHeight="1" x14ac:dyDescent="0.4">
      <c r="A75" s="104"/>
      <c r="B75" s="52"/>
      <c r="C75" s="784"/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2.6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2.65" customHeight="1" x14ac:dyDescent="0.4">
      <c r="A77" s="102">
        <v>19</v>
      </c>
      <c r="B77" s="51"/>
      <c r="C77" s="780"/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/>
    </row>
    <row r="78" spans="1:34" ht="12.65" customHeight="1" x14ac:dyDescent="0.4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4" ht="12.65" customHeight="1" x14ac:dyDescent="0.4">
      <c r="A79" s="104"/>
      <c r="B79" s="52"/>
      <c r="C79" s="784"/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/>
    </row>
    <row r="80" spans="1:34" ht="12.6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4" ht="12.65" customHeight="1" x14ac:dyDescent="0.4">
      <c r="A81" s="102">
        <v>20</v>
      </c>
      <c r="B81" s="51"/>
      <c r="C81" s="780"/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/>
    </row>
    <row r="82" spans="1:34" ht="13.5" customHeight="1" x14ac:dyDescent="0.4">
      <c r="A82" s="104"/>
      <c r="B82" s="52"/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/>
    </row>
    <row r="83" spans="1:34" ht="12.65" customHeight="1" x14ac:dyDescent="0.4">
      <c r="A83" s="104"/>
      <c r="B83" s="52"/>
      <c r="C83" s="784"/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/>
    </row>
    <row r="84" spans="1:34" ht="12.6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/>
    </row>
    <row r="85" spans="1:34" ht="12.65" customHeight="1" x14ac:dyDescent="0.4">
      <c r="A85" s="102">
        <v>21</v>
      </c>
      <c r="B85" s="51"/>
      <c r="C85" s="780"/>
      <c r="D85" s="15"/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/>
      <c r="AG85" s="284"/>
      <c r="AH85" s="284"/>
    </row>
    <row r="86" spans="1:34" ht="12.65" customHeight="1" x14ac:dyDescent="0.4">
      <c r="A86" s="104"/>
      <c r="B86" s="52"/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/>
    </row>
    <row r="87" spans="1:34" ht="12.65" customHeight="1" x14ac:dyDescent="0.4">
      <c r="A87" s="104"/>
      <c r="B87" s="52"/>
      <c r="C87" s="784"/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/>
    </row>
    <row r="88" spans="1:34" ht="1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/>
    </row>
    <row r="89" spans="1:34" ht="12.65" customHeight="1" x14ac:dyDescent="0.4">
      <c r="A89" s="102">
        <v>22</v>
      </c>
      <c r="B89" s="51"/>
      <c r="C89" s="780"/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/>
      <c r="AG89" s="284"/>
      <c r="AH89" s="284"/>
    </row>
    <row r="90" spans="1:34" ht="12.65" customHeight="1" x14ac:dyDescent="0.4">
      <c r="A90" s="104"/>
      <c r="B90" s="52"/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/>
    </row>
    <row r="91" spans="1:34" ht="12.65" customHeight="1" x14ac:dyDescent="0.4">
      <c r="A91" s="104"/>
      <c r="B91" s="52"/>
      <c r="C91" s="784"/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/>
    </row>
    <row r="92" spans="1:34" ht="12.6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/>
    </row>
    <row r="93" spans="1:34" ht="12.65" customHeight="1" x14ac:dyDescent="0.4">
      <c r="A93" s="102">
        <v>23</v>
      </c>
      <c r="B93" s="51"/>
      <c r="C93" s="780"/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/>
      <c r="AG93" s="284"/>
      <c r="AH93" s="284"/>
    </row>
    <row r="94" spans="1:34" ht="12.65" customHeight="1" x14ac:dyDescent="0.4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/>
    </row>
    <row r="95" spans="1:34" ht="12.65" customHeight="1" x14ac:dyDescent="0.4">
      <c r="A95" s="104"/>
      <c r="B95" s="52"/>
      <c r="C95" s="784"/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/>
    </row>
    <row r="96" spans="1:34" ht="12.6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2.65" customHeight="1" x14ac:dyDescent="0.4">
      <c r="A97" s="102">
        <v>24</v>
      </c>
      <c r="B97" s="51"/>
      <c r="C97" s="780"/>
      <c r="D97" s="15"/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/>
      <c r="AG97" s="284"/>
      <c r="AH97" s="284"/>
    </row>
    <row r="98" spans="1:34" ht="12.65" customHeight="1" x14ac:dyDescent="0.4">
      <c r="A98" s="104"/>
      <c r="B98" s="52"/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/>
    </row>
    <row r="99" spans="1:34" ht="12.65" customHeight="1" x14ac:dyDescent="0.4">
      <c r="A99" s="104"/>
      <c r="B99" s="52"/>
      <c r="C99" s="784"/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/>
    </row>
    <row r="100" spans="1:34" ht="12.6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/>
    </row>
    <row r="101" spans="1:34" ht="12.65" customHeight="1" x14ac:dyDescent="0.4">
      <c r="A101" s="102">
        <v>25</v>
      </c>
      <c r="B101" s="51"/>
      <c r="C101" s="780"/>
      <c r="D101" s="15"/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/>
      <c r="AG101" s="284"/>
      <c r="AH101" s="284"/>
    </row>
    <row r="102" spans="1:34" ht="12.65" customHeight="1" x14ac:dyDescent="0.4">
      <c r="A102" s="104"/>
      <c r="B102" s="52"/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/>
    </row>
    <row r="103" spans="1:34" ht="12.65" customHeight="1" x14ac:dyDescent="0.4">
      <c r="A103" s="104"/>
      <c r="B103" s="52"/>
      <c r="C103" s="784"/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/>
    </row>
    <row r="104" spans="1:34" ht="12.65" customHeight="1" x14ac:dyDescent="0.4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/>
    </row>
    <row r="105" spans="1:34" ht="12.65" customHeight="1" x14ac:dyDescent="0.4">
      <c r="A105" s="102">
        <v>26</v>
      </c>
      <c r="B105" s="51"/>
      <c r="C105" s="780"/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/>
      <c r="AG105" s="284"/>
      <c r="AH105" s="284"/>
    </row>
    <row r="106" spans="1:34" ht="12.65" customHeight="1" x14ac:dyDescent="0.4">
      <c r="A106" s="104"/>
      <c r="B106" s="52"/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/>
    </row>
    <row r="107" spans="1:34" ht="12.65" customHeight="1" x14ac:dyDescent="0.4">
      <c r="A107" s="104"/>
      <c r="B107" s="52"/>
      <c r="C107" s="784"/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/>
    </row>
    <row r="108" spans="1:34" ht="12.65" customHeight="1" x14ac:dyDescent="0.4">
      <c r="A108" s="104"/>
      <c r="B108" s="52"/>
      <c r="C108" s="784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2.65" customHeight="1" x14ac:dyDescent="0.4">
      <c r="A109" s="102">
        <v>17</v>
      </c>
      <c r="B109" s="51"/>
      <c r="C109" s="780"/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/>
      <c r="AG109" s="284"/>
      <c r="AH109" s="284"/>
    </row>
    <row r="110" spans="1:34" ht="12.65" customHeight="1" x14ac:dyDescent="0.4">
      <c r="A110" s="104"/>
      <c r="B110" s="52"/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/>
    </row>
    <row r="111" spans="1:34" ht="12.65" customHeight="1" x14ac:dyDescent="0.4">
      <c r="A111" s="104"/>
      <c r="B111" s="52"/>
      <c r="C111" s="784"/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/>
    </row>
    <row r="112" spans="1:34" ht="12.65" customHeight="1" x14ac:dyDescent="0.4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/>
    </row>
    <row r="113" spans="1:34" ht="12.65" customHeight="1" x14ac:dyDescent="0.4">
      <c r="A113" s="102">
        <v>18</v>
      </c>
      <c r="B113" s="51"/>
      <c r="C113" s="780"/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/>
      <c r="AG113" s="284"/>
      <c r="AH113" s="284"/>
    </row>
    <row r="114" spans="1:34" ht="12.65" customHeight="1" x14ac:dyDescent="0.4">
      <c r="A114" s="104"/>
      <c r="B114" s="52"/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/>
    </row>
    <row r="115" spans="1:34" ht="12.65" customHeight="1" x14ac:dyDescent="0.4">
      <c r="A115" s="104"/>
      <c r="B115" s="52"/>
      <c r="C115" s="784"/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/>
    </row>
    <row r="116" spans="1:34" ht="12.65" customHeight="1" x14ac:dyDescent="0.4">
      <c r="A116" s="104"/>
      <c r="B116" s="54"/>
      <c r="C116" s="785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/>
    </row>
    <row r="117" spans="1:34" ht="12.65" customHeight="1" x14ac:dyDescent="0.4">
      <c r="A117" s="102">
        <v>19</v>
      </c>
      <c r="B117" s="51"/>
      <c r="C117" s="780"/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/>
      <c r="AG117" s="284"/>
      <c r="AH117" s="284"/>
    </row>
    <row r="118" spans="1:34" ht="12.65" customHeight="1" x14ac:dyDescent="0.4">
      <c r="A118" s="104"/>
      <c r="B118" s="52"/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/>
    </row>
    <row r="119" spans="1:34" ht="12.65" customHeight="1" x14ac:dyDescent="0.4">
      <c r="A119" s="104"/>
      <c r="B119" s="52"/>
      <c r="C119" s="784"/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/>
    </row>
    <row r="120" spans="1:34" ht="12.65" customHeight="1" x14ac:dyDescent="0.4">
      <c r="A120" s="104"/>
      <c r="B120" s="54"/>
      <c r="C120" s="785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/>
    </row>
    <row r="121" spans="1:34" ht="13.5" customHeight="1" x14ac:dyDescent="0.4">
      <c r="A121" s="102">
        <v>20</v>
      </c>
      <c r="B121" s="51"/>
      <c r="C121" s="780"/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/>
      <c r="AG121" s="284"/>
      <c r="AH121" s="284"/>
    </row>
    <row r="122" spans="1:34" ht="12.65" customHeight="1" x14ac:dyDescent="0.4">
      <c r="A122" s="104"/>
      <c r="B122" s="52"/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/>
    </row>
    <row r="123" spans="1:34" ht="12.65" customHeight="1" x14ac:dyDescent="0.4">
      <c r="A123" s="104"/>
      <c r="B123" s="52"/>
      <c r="C123" s="784"/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/>
    </row>
    <row r="124" spans="1:34" ht="12.65" customHeight="1" x14ac:dyDescent="0.4">
      <c r="A124" s="104"/>
      <c r="B124" s="52"/>
      <c r="C124" s="784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/>
    </row>
    <row r="125" spans="1:34" ht="12.65" customHeight="1" x14ac:dyDescent="0.4">
      <c r="A125" s="102">
        <v>19</v>
      </c>
      <c r="B125" s="51"/>
      <c r="C125" s="780"/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/>
      <c r="AG125" s="284"/>
      <c r="AH125" s="284"/>
    </row>
    <row r="126" spans="1:34" ht="12.65" customHeight="1" x14ac:dyDescent="0.4">
      <c r="A126" s="104"/>
      <c r="B126" s="52"/>
      <c r="C126" s="781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/>
    </row>
    <row r="127" spans="1:34" ht="12.65" customHeight="1" x14ac:dyDescent="0.4">
      <c r="A127" s="104"/>
      <c r="B127" s="52"/>
      <c r="C127" s="784"/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/>
    </row>
    <row r="128" spans="1:34" ht="12.65" customHeight="1" x14ac:dyDescent="0.4">
      <c r="A128" s="104"/>
      <c r="B128" s="54"/>
      <c r="C128" s="785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/>
    </row>
    <row r="129" spans="1:34" ht="13.5" customHeight="1" x14ac:dyDescent="0.4">
      <c r="A129" s="102">
        <v>19</v>
      </c>
      <c r="B129" s="51"/>
      <c r="C129" s="780"/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/>
      <c r="AG129" s="284"/>
      <c r="AH129" s="284"/>
    </row>
    <row r="130" spans="1:34" ht="12.65" customHeight="1" x14ac:dyDescent="0.4">
      <c r="A130" s="104"/>
      <c r="B130" s="52"/>
      <c r="C130" s="781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2.65" customHeight="1" x14ac:dyDescent="0.4">
      <c r="A131" s="104"/>
      <c r="B131" s="52"/>
      <c r="C131" s="784"/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8.75" customHeight="1" x14ac:dyDescent="0.4">
      <c r="A132" s="104"/>
      <c r="B132" s="54"/>
      <c r="C132" s="785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2.75" customHeight="1" x14ac:dyDescent="0.4">
      <c r="A133" s="102">
        <v>11</v>
      </c>
      <c r="B133" s="51"/>
      <c r="C133" s="780"/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/>
      <c r="AG133" s="284"/>
      <c r="AH133" s="284"/>
    </row>
    <row r="134" spans="1:34" ht="12.75" customHeight="1" x14ac:dyDescent="0.4">
      <c r="A134" s="104"/>
      <c r="B134" s="52"/>
      <c r="C134" s="781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2.75" customHeight="1" x14ac:dyDescent="0.4">
      <c r="A135" s="104"/>
      <c r="B135" s="52"/>
      <c r="C135" s="784"/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2.75" customHeight="1" x14ac:dyDescent="0.4">
      <c r="A136" s="104"/>
      <c r="B136" s="52"/>
      <c r="C136" s="784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2.75" customHeight="1" x14ac:dyDescent="0.4">
      <c r="A137" s="102">
        <v>12</v>
      </c>
      <c r="B137" s="51"/>
      <c r="C137" s="780"/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/>
      <c r="AG137" s="284"/>
      <c r="AH137" s="284"/>
    </row>
    <row r="138" spans="1:34" ht="12.75" customHeight="1" x14ac:dyDescent="0.4">
      <c r="A138" s="104"/>
      <c r="B138" s="52"/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/>
    </row>
    <row r="139" spans="1:34" ht="12.75" customHeight="1" x14ac:dyDescent="0.4">
      <c r="A139" s="104"/>
      <c r="B139" s="52"/>
      <c r="C139" s="784"/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2.75" customHeight="1" x14ac:dyDescent="0.4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2.75" customHeight="1" x14ac:dyDescent="0.4">
      <c r="A141" s="102">
        <v>13</v>
      </c>
      <c r="B141" s="51"/>
      <c r="C141" s="780"/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/>
      <c r="AG141" s="284"/>
      <c r="AH141" s="284"/>
    </row>
    <row r="142" spans="1:34" ht="12.75" customHeight="1" x14ac:dyDescent="0.4">
      <c r="A142" s="104"/>
      <c r="B142" s="52"/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2.75" customHeight="1" x14ac:dyDescent="0.4">
      <c r="A143" s="104"/>
      <c r="B143" s="52"/>
      <c r="C143" s="784"/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2.75" customHeight="1" x14ac:dyDescent="0.4">
      <c r="A144" s="104"/>
      <c r="B144" s="52"/>
      <c r="C144" s="784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2.75" customHeight="1" x14ac:dyDescent="0.4">
      <c r="A145" s="102">
        <v>14</v>
      </c>
      <c r="B145" s="51"/>
      <c r="C145" s="780"/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/>
    </row>
    <row r="146" spans="1:34" ht="12.75" customHeight="1" x14ac:dyDescent="0.4">
      <c r="A146" s="104"/>
      <c r="B146" s="52"/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2.75" customHeight="1" x14ac:dyDescent="0.4">
      <c r="A147" s="104"/>
      <c r="B147" s="52"/>
      <c r="C147" s="784"/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2.75" customHeight="1" x14ac:dyDescent="0.4">
      <c r="A148" s="104"/>
      <c r="B148" s="52"/>
      <c r="C148" s="784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2.75" customHeight="1" x14ac:dyDescent="0.4">
      <c r="A149" s="102">
        <v>15</v>
      </c>
      <c r="B149" s="51"/>
      <c r="C149" s="780"/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/>
    </row>
    <row r="150" spans="1:34" ht="12.75" customHeight="1" x14ac:dyDescent="0.4">
      <c r="A150" s="104"/>
      <c r="B150" s="52"/>
      <c r="C150" s="781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/>
    </row>
    <row r="151" spans="1:34" ht="12.75" customHeight="1" x14ac:dyDescent="0.4">
      <c r="A151" s="104"/>
      <c r="B151" s="52"/>
      <c r="C151" s="784"/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2.75" customHeight="1" x14ac:dyDescent="0.4">
      <c r="A152" s="104"/>
      <c r="B152" s="52"/>
      <c r="C152" s="784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2.75" customHeight="1" x14ac:dyDescent="0.4">
      <c r="A153" s="102">
        <v>16</v>
      </c>
      <c r="B153" s="51"/>
      <c r="C153" s="780"/>
      <c r="D153" s="15"/>
      <c r="E153" s="16"/>
      <c r="F153" s="16"/>
      <c r="G153" s="112"/>
      <c r="H153" s="15"/>
      <c r="I153" s="17"/>
      <c r="J153" s="18"/>
      <c r="K153" s="111"/>
      <c r="L153" s="15"/>
      <c r="M153" s="18"/>
      <c r="N153" s="18"/>
      <c r="O153" s="111"/>
      <c r="P153" s="34"/>
      <c r="Q153" s="35"/>
      <c r="R153" s="36"/>
      <c r="S153" s="111"/>
      <c r="T153" s="15"/>
      <c r="U153" s="18"/>
      <c r="V153" s="18"/>
      <c r="W153" s="111"/>
      <c r="X153" s="18"/>
      <c r="Y153" s="18"/>
      <c r="Z153" s="18"/>
      <c r="AA153" s="111"/>
      <c r="AB153" s="15"/>
      <c r="AC153" s="17"/>
      <c r="AD153" s="18"/>
      <c r="AE153" s="290"/>
      <c r="AF153" s="287"/>
      <c r="AG153" s="284"/>
      <c r="AH153" s="284"/>
    </row>
    <row r="154" spans="1:34" ht="12.75" customHeight="1" x14ac:dyDescent="0.4">
      <c r="A154" s="104"/>
      <c r="B154" s="52"/>
      <c r="C154" s="781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8"/>
      <c r="AG154" s="285"/>
      <c r="AH154" s="285"/>
    </row>
    <row r="155" spans="1:34" ht="12.75" customHeight="1" x14ac:dyDescent="0.4">
      <c r="A155" s="104"/>
      <c r="B155" s="52"/>
      <c r="C155" s="784"/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8"/>
      <c r="AG155" s="285"/>
      <c r="AH155" s="285"/>
    </row>
    <row r="156" spans="1:34" ht="12.75" customHeight="1" x14ac:dyDescent="0.4">
      <c r="A156" s="104"/>
      <c r="B156" s="52"/>
      <c r="C156" s="784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9"/>
      <c r="AG156" s="286"/>
      <c r="AH156" s="286"/>
    </row>
    <row r="157" spans="1:34" ht="12.75" customHeight="1" x14ac:dyDescent="0.4">
      <c r="A157" s="102">
        <v>17</v>
      </c>
      <c r="B157" s="51"/>
      <c r="C157" s="780"/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0"/>
      <c r="AF157" s="287"/>
      <c r="AG157" s="284"/>
      <c r="AH157" s="284"/>
    </row>
    <row r="158" spans="1:34" ht="12.75" customHeight="1" x14ac:dyDescent="0.4">
      <c r="A158" s="104"/>
      <c r="B158" s="52"/>
      <c r="C158" s="781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8"/>
      <c r="AG158" s="285"/>
      <c r="AH158" s="285"/>
    </row>
    <row r="159" spans="1:34" ht="12.75" customHeight="1" x14ac:dyDescent="0.4">
      <c r="A159" s="104"/>
      <c r="B159" s="52"/>
      <c r="C159" s="784"/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8"/>
      <c r="AG159" s="285"/>
      <c r="AH159" s="285"/>
    </row>
    <row r="160" spans="1:34" ht="12.75" customHeight="1" x14ac:dyDescent="0.4">
      <c r="A160" s="104"/>
      <c r="B160" s="52"/>
      <c r="C160" s="784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9"/>
      <c r="AG160" s="286"/>
      <c r="AH160" s="286"/>
    </row>
    <row r="161" spans="1:34" ht="12.75" customHeight="1" x14ac:dyDescent="0.4">
      <c r="A161" s="102">
        <v>18</v>
      </c>
      <c r="B161" s="51"/>
      <c r="C161" s="780"/>
      <c r="D161" s="15"/>
      <c r="E161" s="16"/>
      <c r="F161" s="16"/>
      <c r="G161" s="112"/>
      <c r="H161" s="15"/>
      <c r="I161" s="17"/>
      <c r="J161" s="18"/>
      <c r="K161" s="111"/>
      <c r="L161" s="18"/>
      <c r="M161" s="18"/>
      <c r="N161" s="18"/>
      <c r="O161" s="111"/>
      <c r="P161" s="15"/>
      <c r="Q161" s="17"/>
      <c r="R161" s="18"/>
      <c r="S161" s="111"/>
      <c r="T161" s="15"/>
      <c r="U161" s="18"/>
      <c r="V161" s="18"/>
      <c r="W161" s="111"/>
      <c r="X161" s="15"/>
      <c r="Y161" s="18"/>
      <c r="Z161" s="18"/>
      <c r="AA161" s="111"/>
      <c r="AB161" s="15"/>
      <c r="AC161" s="17"/>
      <c r="AD161" s="18"/>
      <c r="AE161" s="290"/>
      <c r="AF161" s="287"/>
      <c r="AG161" s="284"/>
      <c r="AH161" s="284"/>
    </row>
    <row r="162" spans="1:34" ht="12.75" customHeight="1" x14ac:dyDescent="0.4">
      <c r="A162" s="104"/>
      <c r="B162" s="52"/>
      <c r="C162" s="781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8"/>
      <c r="AG162" s="285"/>
      <c r="AH162" s="285"/>
    </row>
    <row r="163" spans="1:34" ht="12.75" customHeight="1" x14ac:dyDescent="0.4">
      <c r="A163" s="104"/>
      <c r="B163" s="52"/>
      <c r="C163" s="784"/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8"/>
      <c r="AG163" s="285"/>
      <c r="AH163" s="285"/>
    </row>
    <row r="164" spans="1:34" ht="12.75" customHeight="1" x14ac:dyDescent="0.4">
      <c r="A164" s="104"/>
      <c r="B164" s="54"/>
      <c r="C164" s="785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9"/>
      <c r="AG164" s="286"/>
      <c r="AH164" s="286"/>
    </row>
    <row r="165" spans="1:34" ht="12.75" customHeight="1" x14ac:dyDescent="0.4">
      <c r="A165" s="102">
        <v>19</v>
      </c>
      <c r="B165" s="51"/>
      <c r="C165" s="780"/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7"/>
      <c r="V165" s="18"/>
      <c r="W165" s="111"/>
      <c r="X165" s="15"/>
      <c r="Y165" s="18"/>
      <c r="Z165" s="18"/>
      <c r="AA165" s="111"/>
      <c r="AB165" s="15"/>
      <c r="AC165" s="17"/>
      <c r="AD165" s="18"/>
      <c r="AE165" s="290"/>
      <c r="AF165" s="287"/>
      <c r="AG165" s="284"/>
      <c r="AH165" s="284"/>
    </row>
    <row r="166" spans="1:34" ht="12.75" customHeight="1" x14ac:dyDescent="0.4">
      <c r="A166" s="104"/>
      <c r="B166" s="52"/>
      <c r="C166" s="781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8"/>
      <c r="AG166" s="285"/>
      <c r="AH166" s="285"/>
    </row>
    <row r="167" spans="1:34" ht="12.75" customHeight="1" x14ac:dyDescent="0.4">
      <c r="A167" s="104"/>
      <c r="B167" s="52"/>
      <c r="C167" s="784"/>
      <c r="D167" s="25"/>
      <c r="E167" s="26"/>
      <c r="F167" s="26"/>
      <c r="G167" s="108"/>
      <c r="H167" s="25"/>
      <c r="I167" s="27"/>
      <c r="J167" s="28"/>
      <c r="K167" s="107"/>
      <c r="L167" s="25"/>
      <c r="M167" s="28"/>
      <c r="N167" s="28"/>
      <c r="O167" s="107"/>
      <c r="P167" s="30"/>
      <c r="Q167" s="31"/>
      <c r="R167" s="28"/>
      <c r="S167" s="107"/>
      <c r="T167" s="25"/>
      <c r="U167" s="28"/>
      <c r="V167" s="28"/>
      <c r="W167" s="107"/>
      <c r="X167" s="25"/>
      <c r="Y167" s="28"/>
      <c r="Z167" s="28"/>
      <c r="AA167" s="107"/>
      <c r="AB167" s="25"/>
      <c r="AC167" s="27"/>
      <c r="AD167" s="28"/>
      <c r="AE167" s="292"/>
      <c r="AF167" s="288"/>
      <c r="AG167" s="285"/>
      <c r="AH167" s="285"/>
    </row>
    <row r="168" spans="1:34" ht="12.75" customHeight="1" x14ac:dyDescent="0.4">
      <c r="A168" s="104"/>
      <c r="B168" s="54"/>
      <c r="C168" s="785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8"/>
      <c r="V168" s="28"/>
      <c r="W168" s="107"/>
      <c r="X168" s="25"/>
      <c r="Y168" s="33"/>
      <c r="Z168" s="33"/>
      <c r="AA168" s="113"/>
      <c r="AB168" s="25"/>
      <c r="AC168" s="27"/>
      <c r="AD168" s="28"/>
      <c r="AE168" s="292"/>
      <c r="AF168" s="289"/>
      <c r="AG168" s="286"/>
      <c r="AH168" s="286"/>
    </row>
    <row r="169" spans="1:34" ht="12.75" customHeight="1" x14ac:dyDescent="0.4">
      <c r="A169" s="102">
        <v>20</v>
      </c>
      <c r="B169" s="51"/>
      <c r="C169" s="780"/>
      <c r="D169" s="15"/>
      <c r="E169" s="16"/>
      <c r="F169" s="16"/>
      <c r="G169" s="112"/>
      <c r="H169" s="15"/>
      <c r="I169" s="17"/>
      <c r="J169" s="18"/>
      <c r="K169" s="111"/>
      <c r="L169" s="18"/>
      <c r="M169" s="18"/>
      <c r="N169" s="18"/>
      <c r="O169" s="111"/>
      <c r="P169" s="18"/>
      <c r="Q169" s="18"/>
      <c r="R169" s="18"/>
      <c r="S169" s="111"/>
      <c r="T169" s="15"/>
      <c r="U169" s="18"/>
      <c r="V169" s="18"/>
      <c r="W169" s="111"/>
      <c r="X169" s="15"/>
      <c r="Y169" s="18"/>
      <c r="Z169" s="18"/>
      <c r="AA169" s="111"/>
      <c r="AB169" s="15"/>
      <c r="AC169" s="18"/>
      <c r="AD169" s="18"/>
      <c r="AE169" s="290"/>
      <c r="AF169" s="287"/>
      <c r="AG169" s="284"/>
      <c r="AH169" s="284"/>
    </row>
    <row r="170" spans="1:34" ht="12.75" customHeight="1" x14ac:dyDescent="0.4">
      <c r="A170" s="104"/>
      <c r="B170" s="52"/>
      <c r="C170" s="781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2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8"/>
      <c r="AG170" s="285"/>
      <c r="AH170" s="285"/>
    </row>
    <row r="171" spans="1:34" ht="12.75" customHeight="1" x14ac:dyDescent="0.4">
      <c r="A171" s="104"/>
      <c r="B171" s="52"/>
      <c r="C171" s="784"/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25"/>
      <c r="Q171" s="28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2"/>
      <c r="AF171" s="288"/>
      <c r="AG171" s="285"/>
      <c r="AH171" s="285"/>
    </row>
    <row r="172" spans="1:34" ht="12.75" customHeight="1" x14ac:dyDescent="0.4">
      <c r="A172" s="104"/>
      <c r="B172" s="52"/>
      <c r="C172" s="784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25"/>
      <c r="Q172" s="28"/>
      <c r="R172" s="28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33"/>
      <c r="AD172" s="33"/>
      <c r="AE172" s="294"/>
      <c r="AF172" s="289"/>
      <c r="AG172" s="286"/>
      <c r="AH172" s="286"/>
    </row>
    <row r="173" spans="1:34" ht="12.75" customHeight="1" x14ac:dyDescent="0.4">
      <c r="A173" s="102">
        <v>21</v>
      </c>
      <c r="B173" s="51"/>
      <c r="C173" s="780"/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0"/>
      <c r="AF173" s="287"/>
      <c r="AG173" s="284"/>
      <c r="AH173" s="284"/>
    </row>
    <row r="174" spans="1:34" ht="12.75" customHeight="1" x14ac:dyDescent="0.4">
      <c r="A174" s="104"/>
      <c r="B174" s="52"/>
      <c r="C174" s="781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8"/>
      <c r="AG174" s="285"/>
      <c r="AH174" s="285"/>
    </row>
    <row r="175" spans="1:34" ht="12.75" customHeight="1" x14ac:dyDescent="0.4">
      <c r="A175" s="104"/>
      <c r="B175" s="52"/>
      <c r="C175" s="784"/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25"/>
      <c r="Q175" s="27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8"/>
      <c r="AG175" s="285"/>
      <c r="AH175" s="285"/>
    </row>
    <row r="176" spans="1:34" ht="12.75" customHeight="1" x14ac:dyDescent="0.4">
      <c r="A176" s="104"/>
      <c r="B176" s="52"/>
      <c r="C176" s="784"/>
      <c r="D176" s="40"/>
      <c r="E176" s="41"/>
      <c r="F176" s="42"/>
      <c r="G176" s="105"/>
      <c r="H176" s="40"/>
      <c r="I176" s="42"/>
      <c r="J176" s="42"/>
      <c r="K176" s="105"/>
      <c r="L176" s="40"/>
      <c r="M176" s="42"/>
      <c r="N176" s="42"/>
      <c r="O176" s="105"/>
      <c r="P176" s="40"/>
      <c r="Q176" s="41"/>
      <c r="R176" s="42"/>
      <c r="S176" s="105"/>
      <c r="T176" s="40"/>
      <c r="U176" s="42"/>
      <c r="V176" s="42"/>
      <c r="W176" s="105"/>
      <c r="X176" s="40"/>
      <c r="Y176" s="43"/>
      <c r="Z176" s="43"/>
      <c r="AA176" s="106"/>
      <c r="AB176" s="40"/>
      <c r="AC176" s="41"/>
      <c r="AD176" s="42"/>
      <c r="AE176" s="293"/>
      <c r="AF176" s="289"/>
      <c r="AG176" s="286"/>
      <c r="AH176" s="286"/>
    </row>
    <row r="177" spans="1:34" ht="12.75" customHeight="1" x14ac:dyDescent="0.4">
      <c r="A177" s="102">
        <v>22</v>
      </c>
      <c r="B177" s="51"/>
      <c r="C177" s="780"/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/>
      <c r="AC177" s="17"/>
      <c r="AD177" s="18"/>
      <c r="AE177" s="290"/>
      <c r="AF177" s="287"/>
      <c r="AG177" s="284"/>
      <c r="AH177" s="284"/>
    </row>
    <row r="178" spans="1:34" ht="12.75" customHeight="1" x14ac:dyDescent="0.4">
      <c r="A178" s="104"/>
      <c r="B178" s="52"/>
      <c r="C178" s="781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8"/>
      <c r="AG178" s="285"/>
      <c r="AH178" s="285"/>
    </row>
    <row r="179" spans="1:34" ht="12.75" customHeight="1" x14ac:dyDescent="0.4">
      <c r="A179" s="104"/>
      <c r="B179" s="52"/>
      <c r="C179" s="784"/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8"/>
      <c r="AG179" s="285"/>
      <c r="AH179" s="285"/>
    </row>
    <row r="180" spans="1:34" ht="12.75" customHeight="1" x14ac:dyDescent="0.4">
      <c r="A180" s="104"/>
      <c r="B180" s="52"/>
      <c r="C180" s="784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3"/>
      <c r="AF180" s="289"/>
      <c r="AG180" s="286"/>
      <c r="AH180" s="286"/>
    </row>
    <row r="181" spans="1:34" ht="12.75" customHeight="1" x14ac:dyDescent="0.4">
      <c r="A181" s="102">
        <v>23</v>
      </c>
      <c r="B181" s="51"/>
      <c r="C181" s="780"/>
      <c r="D181" s="15"/>
      <c r="E181" s="16"/>
      <c r="F181" s="16"/>
      <c r="G181" s="112"/>
      <c r="H181" s="15"/>
      <c r="I181" s="17"/>
      <c r="J181" s="18"/>
      <c r="K181" s="111"/>
      <c r="L181" s="18"/>
      <c r="M181" s="18"/>
      <c r="N181" s="18"/>
      <c r="O181" s="111"/>
      <c r="P181" s="15"/>
      <c r="Q181" s="17"/>
      <c r="R181" s="18"/>
      <c r="S181" s="111"/>
      <c r="T181" s="15"/>
      <c r="U181" s="18"/>
      <c r="V181" s="18"/>
      <c r="W181" s="111"/>
      <c r="X181" s="15"/>
      <c r="Y181" s="18"/>
      <c r="Z181" s="18"/>
      <c r="AA181" s="111"/>
      <c r="AB181" s="15"/>
      <c r="AC181" s="17"/>
      <c r="AD181" s="18"/>
      <c r="AE181" s="290"/>
      <c r="AF181" s="287"/>
      <c r="AG181" s="284"/>
      <c r="AH181" s="284"/>
    </row>
    <row r="182" spans="1:34" ht="12.75" customHeight="1" x14ac:dyDescent="0.4">
      <c r="A182" s="104"/>
      <c r="B182" s="52"/>
      <c r="C182" s="781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20"/>
      <c r="Q182" s="24"/>
      <c r="R182" s="24"/>
      <c r="S182" s="109"/>
      <c r="T182" s="20"/>
      <c r="U182" s="24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8"/>
      <c r="AG182" s="285"/>
      <c r="AH182" s="285"/>
    </row>
    <row r="183" spans="1:34" ht="12.75" customHeight="1" x14ac:dyDescent="0.4">
      <c r="A183" s="104"/>
      <c r="B183" s="52"/>
      <c r="C183" s="784"/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30"/>
      <c r="Q183" s="31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8"/>
      <c r="AG183" s="285"/>
      <c r="AH183" s="285"/>
    </row>
    <row r="184" spans="1:34" ht="12.75" customHeight="1" x14ac:dyDescent="0.4">
      <c r="A184" s="104"/>
      <c r="B184" s="52"/>
      <c r="C184" s="784"/>
      <c r="D184" s="25"/>
      <c r="E184" s="26"/>
      <c r="F184" s="26"/>
      <c r="G184" s="108"/>
      <c r="H184" s="25"/>
      <c r="I184" s="28"/>
      <c r="J184" s="28"/>
      <c r="K184" s="107"/>
      <c r="L184" s="25"/>
      <c r="M184" s="28"/>
      <c r="N184" s="28"/>
      <c r="O184" s="107"/>
      <c r="P184" s="30"/>
      <c r="Q184" s="31"/>
      <c r="R184" s="32"/>
      <c r="S184" s="107"/>
      <c r="T184" s="25"/>
      <c r="U184" s="27"/>
      <c r="V184" s="27"/>
      <c r="W184" s="107"/>
      <c r="X184" s="25"/>
      <c r="Y184" s="33"/>
      <c r="Z184" s="33"/>
      <c r="AA184" s="113"/>
      <c r="AB184" s="25"/>
      <c r="AC184" s="27"/>
      <c r="AD184" s="28"/>
      <c r="AE184" s="292"/>
      <c r="AF184" s="289"/>
      <c r="AG184" s="286"/>
      <c r="AH184" s="286"/>
    </row>
    <row r="185" spans="1:34" ht="12.75" customHeight="1" x14ac:dyDescent="0.4">
      <c r="A185" s="102">
        <v>24</v>
      </c>
      <c r="B185" s="51"/>
      <c r="C185" s="780"/>
      <c r="D185" s="15"/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7"/>
      <c r="AG185" s="284"/>
      <c r="AH185" s="284"/>
    </row>
    <row r="186" spans="1:34" ht="12.75" customHeight="1" x14ac:dyDescent="0.4">
      <c r="A186" s="104"/>
      <c r="B186" s="52"/>
      <c r="C186" s="781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8"/>
      <c r="AG186" s="285"/>
      <c r="AH186" s="285"/>
    </row>
    <row r="187" spans="1:34" ht="12.75" customHeight="1" x14ac:dyDescent="0.4">
      <c r="A187" s="104"/>
      <c r="B187" s="52"/>
      <c r="C187" s="784"/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8"/>
      <c r="AG187" s="285"/>
      <c r="AH187" s="285"/>
    </row>
    <row r="188" spans="1:34" ht="12.75" customHeight="1" x14ac:dyDescent="0.4">
      <c r="A188" s="104"/>
      <c r="B188" s="52"/>
      <c r="C188" s="784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9"/>
      <c r="AG188" s="286"/>
      <c r="AH188" s="286"/>
    </row>
    <row r="189" spans="1:34" ht="12.75" customHeight="1" x14ac:dyDescent="0.4">
      <c r="A189" s="102">
        <v>25</v>
      </c>
      <c r="B189" s="51"/>
      <c r="C189" s="780"/>
      <c r="D189" s="15"/>
      <c r="E189" s="16"/>
      <c r="F189" s="16"/>
      <c r="G189" s="112"/>
      <c r="H189" s="15"/>
      <c r="I189" s="17"/>
      <c r="J189" s="18"/>
      <c r="K189" s="111"/>
      <c r="L189" s="15"/>
      <c r="M189" s="18"/>
      <c r="N189" s="18"/>
      <c r="O189" s="111"/>
      <c r="P189" s="34"/>
      <c r="Q189" s="35"/>
      <c r="R189" s="36"/>
      <c r="S189" s="111"/>
      <c r="T189" s="15"/>
      <c r="U189" s="18"/>
      <c r="V189" s="18"/>
      <c r="W189" s="111"/>
      <c r="X189" s="18"/>
      <c r="Y189" s="18"/>
      <c r="Z189" s="18"/>
      <c r="AA189" s="111"/>
      <c r="AB189" s="15"/>
      <c r="AC189" s="17"/>
      <c r="AD189" s="18"/>
      <c r="AE189" s="290"/>
      <c r="AF189" s="287"/>
      <c r="AG189" s="284"/>
      <c r="AH189" s="284"/>
    </row>
    <row r="190" spans="1:34" ht="12.75" customHeight="1" x14ac:dyDescent="0.4">
      <c r="A190" s="104"/>
      <c r="B190" s="52"/>
      <c r="C190" s="781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37"/>
      <c r="Q190" s="38"/>
      <c r="R190" s="39"/>
      <c r="S190" s="109"/>
      <c r="T190" s="20"/>
      <c r="U190" s="22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8"/>
      <c r="AG190" s="285"/>
      <c r="AH190" s="285"/>
    </row>
    <row r="191" spans="1:34" ht="12.75" customHeight="1" x14ac:dyDescent="0.4">
      <c r="A191" s="104"/>
      <c r="B191" s="52"/>
      <c r="C191" s="784"/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25"/>
      <c r="Q191" s="27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8"/>
      <c r="AG191" s="285"/>
      <c r="AH191" s="285"/>
    </row>
    <row r="192" spans="1:34" ht="12.75" customHeight="1" x14ac:dyDescent="0.4">
      <c r="A192" s="104"/>
      <c r="B192" s="52"/>
      <c r="C192" s="784"/>
      <c r="D192" s="40"/>
      <c r="E192" s="41"/>
      <c r="F192" s="42"/>
      <c r="G192" s="105"/>
      <c r="H192" s="40"/>
      <c r="I192" s="42"/>
      <c r="J192" s="42"/>
      <c r="K192" s="105"/>
      <c r="L192" s="40"/>
      <c r="M192" s="42"/>
      <c r="N192" s="42"/>
      <c r="O192" s="105"/>
      <c r="P192" s="40"/>
      <c r="Q192" s="41"/>
      <c r="R192" s="42"/>
      <c r="S192" s="105"/>
      <c r="T192" s="40"/>
      <c r="U192" s="42"/>
      <c r="V192" s="42"/>
      <c r="W192" s="105"/>
      <c r="X192" s="40"/>
      <c r="Y192" s="43"/>
      <c r="Z192" s="43"/>
      <c r="AA192" s="106"/>
      <c r="AB192" s="40"/>
      <c r="AC192" s="41"/>
      <c r="AD192" s="42"/>
      <c r="AE192" s="293"/>
      <c r="AF192" s="289"/>
      <c r="AG192" s="286"/>
      <c r="AH192" s="286"/>
    </row>
    <row r="193" spans="1:34" ht="12.75" customHeight="1" x14ac:dyDescent="0.4">
      <c r="A193" s="102">
        <v>26</v>
      </c>
      <c r="B193" s="51"/>
      <c r="C193" s="780"/>
      <c r="D193" s="15"/>
      <c r="E193" s="16"/>
      <c r="F193" s="16"/>
      <c r="G193" s="112"/>
      <c r="H193" s="15"/>
      <c r="I193" s="17"/>
      <c r="J193" s="18"/>
      <c r="K193" s="111"/>
      <c r="L193" s="18"/>
      <c r="M193" s="18"/>
      <c r="N193" s="18"/>
      <c r="O193" s="111"/>
      <c r="P193" s="15"/>
      <c r="Q193" s="17"/>
      <c r="R193" s="18"/>
      <c r="S193" s="111"/>
      <c r="T193" s="15"/>
      <c r="U193" s="18"/>
      <c r="V193" s="18"/>
      <c r="W193" s="111"/>
      <c r="X193" s="15"/>
      <c r="Y193" s="18"/>
      <c r="Z193" s="18"/>
      <c r="AA193" s="111"/>
      <c r="AB193" s="15"/>
      <c r="AC193" s="17"/>
      <c r="AD193" s="18"/>
      <c r="AE193" s="290"/>
      <c r="AF193" s="287"/>
      <c r="AG193" s="284"/>
      <c r="AH193" s="284"/>
    </row>
    <row r="194" spans="1:34" ht="12.75" customHeight="1" x14ac:dyDescent="0.4">
      <c r="A194" s="104"/>
      <c r="B194" s="52"/>
      <c r="C194" s="781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20"/>
      <c r="Q194" s="24"/>
      <c r="R194" s="24"/>
      <c r="S194" s="109"/>
      <c r="T194" s="20"/>
      <c r="U194" s="24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8"/>
      <c r="AG194" s="285"/>
      <c r="AH194" s="285"/>
    </row>
    <row r="195" spans="1:34" ht="12.75" customHeight="1" x14ac:dyDescent="0.4">
      <c r="A195" s="104"/>
      <c r="B195" s="52"/>
      <c r="C195" s="784"/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30"/>
      <c r="Q195" s="31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8"/>
      <c r="AG195" s="285"/>
      <c r="AH195" s="285"/>
    </row>
    <row r="196" spans="1:34" ht="12.75" customHeight="1" x14ac:dyDescent="0.4">
      <c r="A196" s="104"/>
      <c r="B196" s="54"/>
      <c r="C196" s="785"/>
      <c r="D196" s="25"/>
      <c r="E196" s="26"/>
      <c r="F196" s="26"/>
      <c r="G196" s="108"/>
      <c r="H196" s="25"/>
      <c r="I196" s="28"/>
      <c r="J196" s="28"/>
      <c r="K196" s="107"/>
      <c r="L196" s="25"/>
      <c r="M196" s="28"/>
      <c r="N196" s="28"/>
      <c r="O196" s="107"/>
      <c r="P196" s="30"/>
      <c r="Q196" s="31"/>
      <c r="R196" s="32"/>
      <c r="S196" s="107"/>
      <c r="T196" s="25"/>
      <c r="U196" s="27"/>
      <c r="V196" s="27"/>
      <c r="W196" s="107"/>
      <c r="X196" s="25"/>
      <c r="Y196" s="33"/>
      <c r="Z196" s="33"/>
      <c r="AA196" s="113"/>
      <c r="AB196" s="25"/>
      <c r="AC196" s="27"/>
      <c r="AD196" s="28"/>
      <c r="AE196" s="292"/>
      <c r="AF196" s="289"/>
      <c r="AG196" s="286"/>
      <c r="AH196" s="286"/>
    </row>
    <row r="197" spans="1:34" ht="12.75" customHeight="1" x14ac:dyDescent="0.4">
      <c r="A197" s="102">
        <v>27</v>
      </c>
      <c r="B197" s="51"/>
      <c r="C197" s="780"/>
      <c r="D197" s="15"/>
      <c r="E197" s="16"/>
      <c r="F197" s="16"/>
      <c r="G197" s="112"/>
      <c r="H197" s="15"/>
      <c r="I197" s="17"/>
      <c r="J197" s="18"/>
      <c r="K197" s="111"/>
      <c r="L197" s="18"/>
      <c r="M197" s="18"/>
      <c r="N197" s="18"/>
      <c r="O197" s="111"/>
      <c r="P197" s="15"/>
      <c r="Q197" s="17"/>
      <c r="R197" s="18"/>
      <c r="S197" s="111"/>
      <c r="T197" s="15"/>
      <c r="U197" s="17"/>
      <c r="V197" s="18"/>
      <c r="W197" s="111"/>
      <c r="X197" s="15"/>
      <c r="Y197" s="18"/>
      <c r="Z197" s="18"/>
      <c r="AA197" s="111"/>
      <c r="AB197" s="15"/>
      <c r="AC197" s="17"/>
      <c r="AD197" s="18"/>
      <c r="AE197" s="290"/>
      <c r="AF197" s="287"/>
      <c r="AG197" s="284"/>
      <c r="AH197" s="284"/>
    </row>
    <row r="198" spans="1:34" ht="12.75" customHeight="1" x14ac:dyDescent="0.4">
      <c r="A198" s="104"/>
      <c r="B198" s="52"/>
      <c r="C198" s="781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20"/>
      <c r="Q198" s="24"/>
      <c r="R198" s="24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8"/>
      <c r="AG198" s="285"/>
      <c r="AH198" s="285"/>
    </row>
    <row r="199" spans="1:34" ht="12.75" customHeight="1" x14ac:dyDescent="0.4">
      <c r="A199" s="104"/>
      <c r="B199" s="52"/>
      <c r="C199" s="784"/>
      <c r="D199" s="25"/>
      <c r="E199" s="26"/>
      <c r="F199" s="26"/>
      <c r="G199" s="108"/>
      <c r="H199" s="25"/>
      <c r="I199" s="27"/>
      <c r="J199" s="28"/>
      <c r="K199" s="107"/>
      <c r="L199" s="25"/>
      <c r="M199" s="28"/>
      <c r="N199" s="28"/>
      <c r="O199" s="107"/>
      <c r="P199" s="30"/>
      <c r="Q199" s="31"/>
      <c r="R199" s="28"/>
      <c r="S199" s="107"/>
      <c r="T199" s="25"/>
      <c r="U199" s="28"/>
      <c r="V199" s="28"/>
      <c r="W199" s="107"/>
      <c r="X199" s="25"/>
      <c r="Y199" s="28"/>
      <c r="Z199" s="28"/>
      <c r="AA199" s="107"/>
      <c r="AB199" s="25"/>
      <c r="AC199" s="27"/>
      <c r="AD199" s="28"/>
      <c r="AE199" s="292"/>
      <c r="AF199" s="288"/>
      <c r="AG199" s="285"/>
      <c r="AH199" s="285"/>
    </row>
    <row r="200" spans="1:34" ht="12.75" customHeight="1" x14ac:dyDescent="0.4">
      <c r="A200" s="104"/>
      <c r="B200" s="54"/>
      <c r="C200" s="785"/>
      <c r="D200" s="25"/>
      <c r="E200" s="26"/>
      <c r="F200" s="26"/>
      <c r="G200" s="108"/>
      <c r="H200" s="25"/>
      <c r="I200" s="28"/>
      <c r="J200" s="28"/>
      <c r="K200" s="107"/>
      <c r="L200" s="25"/>
      <c r="M200" s="28"/>
      <c r="N200" s="28"/>
      <c r="O200" s="107"/>
      <c r="P200" s="30"/>
      <c r="Q200" s="31"/>
      <c r="R200" s="32"/>
      <c r="S200" s="107"/>
      <c r="T200" s="25"/>
      <c r="U200" s="28"/>
      <c r="V200" s="28"/>
      <c r="W200" s="107"/>
      <c r="X200" s="25"/>
      <c r="Y200" s="33"/>
      <c r="Z200" s="33"/>
      <c r="AA200" s="113"/>
      <c r="AB200" s="25"/>
      <c r="AC200" s="27"/>
      <c r="AD200" s="28"/>
      <c r="AE200" s="292"/>
      <c r="AF200" s="289"/>
      <c r="AG200" s="286"/>
      <c r="AH200" s="286"/>
    </row>
    <row r="201" spans="1:34" ht="12.75" customHeight="1" x14ac:dyDescent="0.4">
      <c r="A201" s="102">
        <v>28</v>
      </c>
      <c r="B201" s="51"/>
      <c r="C201" s="780"/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8"/>
      <c r="Q201" s="18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8"/>
      <c r="AD201" s="18"/>
      <c r="AE201" s="290"/>
      <c r="AF201" s="287"/>
      <c r="AG201" s="284"/>
      <c r="AH201" s="284"/>
    </row>
    <row r="202" spans="1:34" ht="12.75" customHeight="1" x14ac:dyDescent="0.4">
      <c r="A202" s="104"/>
      <c r="B202" s="52"/>
      <c r="C202" s="781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2"/>
      <c r="S202" s="109"/>
      <c r="T202" s="20"/>
      <c r="U202" s="22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8"/>
      <c r="AG202" s="285"/>
      <c r="AH202" s="285"/>
    </row>
    <row r="203" spans="1:34" ht="12.75" customHeight="1" x14ac:dyDescent="0.4">
      <c r="A203" s="104"/>
      <c r="B203" s="52"/>
      <c r="C203" s="784"/>
      <c r="D203" s="25"/>
      <c r="E203" s="26"/>
      <c r="F203" s="26"/>
      <c r="G203" s="108"/>
      <c r="H203" s="25"/>
      <c r="I203" s="27"/>
      <c r="J203" s="28"/>
      <c r="K203" s="107"/>
      <c r="L203" s="25"/>
      <c r="M203" s="28"/>
      <c r="N203" s="28"/>
      <c r="O203" s="107"/>
      <c r="P203" s="25"/>
      <c r="Q203" s="28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2"/>
      <c r="AF203" s="288"/>
      <c r="AG203" s="285"/>
      <c r="AH203" s="285"/>
    </row>
    <row r="204" spans="1:34" ht="12.75" customHeight="1" x14ac:dyDescent="0.4">
      <c r="A204" s="104"/>
      <c r="B204" s="52"/>
      <c r="C204" s="784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25"/>
      <c r="Q204" s="28"/>
      <c r="R204" s="28"/>
      <c r="S204" s="107"/>
      <c r="T204" s="25"/>
      <c r="U204" s="28"/>
      <c r="V204" s="28"/>
      <c r="W204" s="107"/>
      <c r="X204" s="25"/>
      <c r="Y204" s="33"/>
      <c r="Z204" s="33"/>
      <c r="AA204" s="113"/>
      <c r="AB204" s="25"/>
      <c r="AC204" s="33"/>
      <c r="AD204" s="33"/>
      <c r="AE204" s="294"/>
      <c r="AF204" s="289"/>
      <c r="AG204" s="286"/>
      <c r="AH204" s="286"/>
    </row>
    <row r="205" spans="1:34" ht="12.75" customHeight="1" x14ac:dyDescent="0.4">
      <c r="A205" s="102">
        <v>29</v>
      </c>
      <c r="B205" s="51"/>
      <c r="C205" s="780"/>
      <c r="D205" s="15"/>
      <c r="E205" s="16"/>
      <c r="F205" s="16"/>
      <c r="G205" s="112"/>
      <c r="H205" s="15"/>
      <c r="I205" s="17"/>
      <c r="J205" s="18"/>
      <c r="K205" s="111"/>
      <c r="L205" s="15"/>
      <c r="M205" s="18"/>
      <c r="N205" s="18"/>
      <c r="O205" s="111"/>
      <c r="P205" s="34"/>
      <c r="Q205" s="35"/>
      <c r="R205" s="36"/>
      <c r="S205" s="111"/>
      <c r="T205" s="15"/>
      <c r="U205" s="18"/>
      <c r="V205" s="18"/>
      <c r="W205" s="111"/>
      <c r="X205" s="18"/>
      <c r="Y205" s="18"/>
      <c r="Z205" s="18"/>
      <c r="AA205" s="111"/>
      <c r="AB205" s="15"/>
      <c r="AC205" s="17"/>
      <c r="AD205" s="18"/>
      <c r="AE205" s="290"/>
      <c r="AF205" s="287"/>
      <c r="AG205" s="284"/>
      <c r="AH205" s="284"/>
    </row>
    <row r="206" spans="1:34" ht="12.75" customHeight="1" x14ac:dyDescent="0.4">
      <c r="A206" s="104"/>
      <c r="B206" s="52"/>
      <c r="C206" s="781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37"/>
      <c r="Q206" s="38"/>
      <c r="R206" s="39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8"/>
      <c r="AG206" s="285"/>
      <c r="AH206" s="285"/>
    </row>
    <row r="207" spans="1:34" ht="12.75" customHeight="1" x14ac:dyDescent="0.4">
      <c r="A207" s="104"/>
      <c r="B207" s="52"/>
      <c r="C207" s="784"/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25"/>
      <c r="Q207" s="27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8"/>
      <c r="AG207" s="285"/>
      <c r="AH207" s="285"/>
    </row>
    <row r="208" spans="1:34" ht="12.75" customHeight="1" x14ac:dyDescent="0.4">
      <c r="A208" s="104"/>
      <c r="B208" s="52"/>
      <c r="C208" s="784"/>
      <c r="D208" s="40"/>
      <c r="E208" s="41"/>
      <c r="F208" s="42"/>
      <c r="G208" s="105"/>
      <c r="H208" s="40"/>
      <c r="I208" s="42"/>
      <c r="J208" s="42"/>
      <c r="K208" s="105"/>
      <c r="L208" s="40"/>
      <c r="M208" s="42"/>
      <c r="N208" s="42"/>
      <c r="O208" s="105"/>
      <c r="P208" s="40"/>
      <c r="Q208" s="41"/>
      <c r="R208" s="42"/>
      <c r="S208" s="105"/>
      <c r="T208" s="40"/>
      <c r="U208" s="42"/>
      <c r="V208" s="42"/>
      <c r="W208" s="105"/>
      <c r="X208" s="40"/>
      <c r="Y208" s="43"/>
      <c r="Z208" s="43"/>
      <c r="AA208" s="106"/>
      <c r="AB208" s="40"/>
      <c r="AC208" s="41"/>
      <c r="AD208" s="42"/>
      <c r="AE208" s="293"/>
      <c r="AF208" s="289"/>
      <c r="AG208" s="286"/>
      <c r="AH208" s="286"/>
    </row>
    <row r="209" spans="1:34" ht="12.75" customHeight="1" x14ac:dyDescent="0.4">
      <c r="A209" s="102">
        <v>30</v>
      </c>
      <c r="B209" s="51"/>
      <c r="C209" s="780"/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0"/>
      <c r="AF209" s="287"/>
      <c r="AG209" s="284"/>
      <c r="AH209" s="284"/>
    </row>
    <row r="210" spans="1:34" ht="12.75" customHeight="1" x14ac:dyDescent="0.4">
      <c r="A210" s="104"/>
      <c r="B210" s="52"/>
      <c r="C210" s="781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8"/>
      <c r="AG210" s="285"/>
      <c r="AH210" s="285"/>
    </row>
    <row r="211" spans="1:34" ht="12.75" customHeight="1" x14ac:dyDescent="0.4">
      <c r="A211" s="104"/>
      <c r="B211" s="52"/>
      <c r="C211" s="784"/>
      <c r="D211" s="25"/>
      <c r="E211" s="26"/>
      <c r="F211" s="26"/>
      <c r="G211" s="108"/>
      <c r="H211" s="25"/>
      <c r="I211" s="27"/>
      <c r="J211" s="28"/>
      <c r="K211" s="107"/>
      <c r="L211" s="25"/>
      <c r="M211" s="28"/>
      <c r="N211" s="28"/>
      <c r="O211" s="107"/>
      <c r="P211" s="25"/>
      <c r="Q211" s="27"/>
      <c r="R211" s="28"/>
      <c r="S211" s="107"/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8"/>
      <c r="AG211" s="285"/>
      <c r="AH211" s="285"/>
    </row>
    <row r="212" spans="1:34" ht="12.75" customHeight="1" x14ac:dyDescent="0.4">
      <c r="A212" s="103"/>
      <c r="B212" s="54"/>
      <c r="C212" s="785"/>
      <c r="D212" s="40"/>
      <c r="E212" s="41"/>
      <c r="F212" s="42"/>
      <c r="G212" s="105"/>
      <c r="H212" s="40"/>
      <c r="I212" s="42"/>
      <c r="J212" s="42"/>
      <c r="K212" s="105"/>
      <c r="L212" s="40"/>
      <c r="M212" s="42"/>
      <c r="N212" s="42"/>
      <c r="O212" s="105"/>
      <c r="P212" s="40"/>
      <c r="Q212" s="41"/>
      <c r="R212" s="42"/>
      <c r="S212" s="105"/>
      <c r="T212" s="40"/>
      <c r="U212" s="42"/>
      <c r="V212" s="42"/>
      <c r="W212" s="105"/>
      <c r="X212" s="40"/>
      <c r="Y212" s="43"/>
      <c r="Z212" s="43"/>
      <c r="AA212" s="106"/>
      <c r="AB212" s="40"/>
      <c r="AC212" s="41"/>
      <c r="AD212" s="42"/>
      <c r="AE212" s="293"/>
      <c r="AF212" s="289"/>
      <c r="AG212" s="286"/>
      <c r="AH212" s="28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88" customWidth="1"/>
    <col min="2" max="2" width="27.7265625" style="188" customWidth="1"/>
    <col min="3" max="3" width="16.26953125" style="189" customWidth="1"/>
    <col min="4" max="4" width="12.81640625" style="190" customWidth="1"/>
    <col min="5" max="17" width="4.81640625" style="188" customWidth="1"/>
    <col min="18" max="16384" width="9.1796875" style="188"/>
  </cols>
  <sheetData>
    <row r="1" spans="1:17" ht="18.75" customHeight="1" x14ac:dyDescent="0.35"/>
    <row r="2" spans="1:17" ht="25.5" customHeight="1" x14ac:dyDescent="0.35">
      <c r="A2" s="188" t="s">
        <v>2297</v>
      </c>
      <c r="D2" s="188"/>
    </row>
    <row r="3" spans="1:17" ht="12.75" customHeight="1" x14ac:dyDescent="0.35">
      <c r="A3" s="852" t="s">
        <v>17</v>
      </c>
      <c r="B3" s="853" t="s">
        <v>16</v>
      </c>
      <c r="C3" s="854" t="s">
        <v>27</v>
      </c>
      <c r="D3" s="853" t="s">
        <v>18</v>
      </c>
      <c r="E3" s="851">
        <v>2018</v>
      </c>
      <c r="F3" s="851"/>
      <c r="G3" s="851"/>
      <c r="H3" s="851"/>
      <c r="I3" s="851">
        <v>2019</v>
      </c>
      <c r="J3" s="851"/>
      <c r="K3" s="851"/>
      <c r="L3" s="851"/>
      <c r="M3" s="851"/>
      <c r="N3" s="851"/>
      <c r="O3" s="851"/>
      <c r="P3" s="851"/>
      <c r="Q3" s="851"/>
    </row>
    <row r="4" spans="1:17" ht="21.75" customHeight="1" x14ac:dyDescent="0.35">
      <c r="A4" s="852"/>
      <c r="B4" s="853"/>
      <c r="C4" s="855"/>
      <c r="D4" s="853"/>
      <c r="E4" s="191">
        <v>12</v>
      </c>
      <c r="F4" s="192"/>
      <c r="G4" s="192"/>
      <c r="H4" s="192"/>
      <c r="I4" s="193">
        <v>1</v>
      </c>
      <c r="J4" s="192">
        <v>2</v>
      </c>
      <c r="K4" s="192">
        <v>3</v>
      </c>
      <c r="L4" s="192">
        <v>4</v>
      </c>
      <c r="M4" s="192">
        <v>5</v>
      </c>
      <c r="N4" s="192">
        <v>6</v>
      </c>
      <c r="O4" s="192">
        <v>7</v>
      </c>
      <c r="P4" s="192">
        <v>8</v>
      </c>
      <c r="Q4" s="192">
        <v>9</v>
      </c>
    </row>
    <row r="5" spans="1:17" x14ac:dyDescent="0.35">
      <c r="A5" s="194">
        <v>1</v>
      </c>
      <c r="B5" s="195" t="s">
        <v>752</v>
      </c>
      <c r="C5" s="209" t="s">
        <v>401</v>
      </c>
      <c r="D5" s="210" t="s">
        <v>753</v>
      </c>
      <c r="E5" s="211">
        <v>10</v>
      </c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</row>
    <row r="6" spans="1:17" x14ac:dyDescent="0.35">
      <c r="A6" s="194">
        <v>2</v>
      </c>
      <c r="B6" s="196"/>
      <c r="C6" s="209" t="s">
        <v>2298</v>
      </c>
      <c r="D6" s="210" t="s">
        <v>753</v>
      </c>
      <c r="E6" s="211">
        <v>21</v>
      </c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x14ac:dyDescent="0.35">
      <c r="A7" s="194">
        <v>3</v>
      </c>
      <c r="B7" s="196"/>
      <c r="C7" s="209" t="s">
        <v>601</v>
      </c>
      <c r="D7" s="210" t="s">
        <v>753</v>
      </c>
      <c r="E7" s="211">
        <v>15</v>
      </c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</row>
    <row r="8" spans="1:17" x14ac:dyDescent="0.35">
      <c r="A8" s="194">
        <v>4</v>
      </c>
      <c r="B8" s="196"/>
      <c r="C8" s="209" t="s">
        <v>640</v>
      </c>
      <c r="D8" s="210" t="s">
        <v>753</v>
      </c>
      <c r="E8" s="211">
        <v>14</v>
      </c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</row>
    <row r="9" spans="1:17" x14ac:dyDescent="0.35">
      <c r="A9" s="194">
        <v>5</v>
      </c>
      <c r="B9" s="196"/>
      <c r="C9" s="209" t="s">
        <v>617</v>
      </c>
      <c r="D9" s="210" t="s">
        <v>753</v>
      </c>
      <c r="E9" s="211">
        <v>13</v>
      </c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</row>
    <row r="10" spans="1:17" x14ac:dyDescent="0.35">
      <c r="A10" s="194">
        <v>6</v>
      </c>
      <c r="B10" s="196"/>
      <c r="C10" s="209" t="s">
        <v>837</v>
      </c>
      <c r="D10" s="210" t="s">
        <v>753</v>
      </c>
      <c r="E10" s="211">
        <v>16</v>
      </c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</row>
    <row r="11" spans="1:17" x14ac:dyDescent="0.35">
      <c r="A11" s="194">
        <v>7</v>
      </c>
      <c r="B11" s="196"/>
      <c r="C11" s="209" t="s">
        <v>728</v>
      </c>
      <c r="D11" s="210" t="s">
        <v>753</v>
      </c>
      <c r="E11" s="212">
        <v>14</v>
      </c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</row>
    <row r="12" spans="1:17" x14ac:dyDescent="0.35">
      <c r="A12" s="194">
        <v>8</v>
      </c>
      <c r="B12" s="196"/>
      <c r="C12" s="209" t="s">
        <v>731</v>
      </c>
      <c r="D12" s="213" t="s">
        <v>753</v>
      </c>
      <c r="E12" s="214">
        <v>31</v>
      </c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</row>
    <row r="13" spans="1:17" x14ac:dyDescent="0.35">
      <c r="A13" s="194">
        <v>9</v>
      </c>
      <c r="B13" s="196"/>
      <c r="C13" s="209" t="s">
        <v>730</v>
      </c>
      <c r="D13" s="210" t="s">
        <v>753</v>
      </c>
      <c r="E13" s="212">
        <v>45</v>
      </c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</row>
    <row r="14" spans="1:17" x14ac:dyDescent="0.35">
      <c r="A14" s="194">
        <v>10</v>
      </c>
      <c r="B14" s="196"/>
      <c r="C14" s="209" t="s">
        <v>727</v>
      </c>
      <c r="D14" s="213" t="s">
        <v>753</v>
      </c>
      <c r="E14" s="215">
        <v>49</v>
      </c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</row>
    <row r="15" spans="1:17" x14ac:dyDescent="0.35">
      <c r="A15" s="194">
        <v>11</v>
      </c>
      <c r="B15" s="196"/>
      <c r="C15" s="209" t="s">
        <v>648</v>
      </c>
      <c r="D15" s="217" t="s">
        <v>754</v>
      </c>
      <c r="E15" s="218">
        <v>22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 x14ac:dyDescent="0.35">
      <c r="A16" s="194">
        <v>12</v>
      </c>
      <c r="B16" s="196"/>
      <c r="C16" s="209" t="s">
        <v>649</v>
      </c>
      <c r="D16" s="217" t="s">
        <v>754</v>
      </c>
      <c r="E16" s="218">
        <v>28</v>
      </c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</row>
    <row r="17" spans="1:17" x14ac:dyDescent="0.35">
      <c r="A17" s="194">
        <v>13</v>
      </c>
      <c r="B17" s="196"/>
      <c r="C17" s="209" t="s">
        <v>653</v>
      </c>
      <c r="D17" s="217" t="s">
        <v>754</v>
      </c>
      <c r="E17" s="218">
        <v>34</v>
      </c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</row>
    <row r="18" spans="1:17" x14ac:dyDescent="0.35">
      <c r="A18" s="194">
        <v>14</v>
      </c>
      <c r="B18" s="196"/>
      <c r="C18" s="209" t="s">
        <v>654</v>
      </c>
      <c r="D18" s="217" t="s">
        <v>754</v>
      </c>
      <c r="E18" s="218">
        <v>29</v>
      </c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</row>
    <row r="19" spans="1:17" x14ac:dyDescent="0.35">
      <c r="A19" s="194">
        <v>15</v>
      </c>
      <c r="B19" s="196"/>
      <c r="C19" s="209" t="s">
        <v>655</v>
      </c>
      <c r="D19" s="217" t="s">
        <v>754</v>
      </c>
      <c r="E19" s="218">
        <v>28</v>
      </c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</row>
    <row r="20" spans="1:17" x14ac:dyDescent="0.35">
      <c r="A20" s="194">
        <v>16</v>
      </c>
      <c r="B20" s="196"/>
      <c r="C20" s="209" t="s">
        <v>656</v>
      </c>
      <c r="D20" s="217" t="s">
        <v>754</v>
      </c>
      <c r="E20" s="218">
        <v>29</v>
      </c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</row>
    <row r="21" spans="1:17" x14ac:dyDescent="0.35">
      <c r="A21" s="194">
        <v>17</v>
      </c>
      <c r="B21" s="196"/>
      <c r="C21" s="209" t="s">
        <v>657</v>
      </c>
      <c r="D21" s="217" t="s">
        <v>754</v>
      </c>
      <c r="E21" s="218">
        <v>29</v>
      </c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</row>
    <row r="22" spans="1:17" x14ac:dyDescent="0.35">
      <c r="A22" s="194">
        <v>18</v>
      </c>
      <c r="B22" s="196"/>
      <c r="C22" s="209" t="s">
        <v>664</v>
      </c>
      <c r="D22" s="217" t="s">
        <v>754</v>
      </c>
      <c r="E22" s="218">
        <v>31</v>
      </c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x14ac:dyDescent="0.35">
      <c r="A23" s="194">
        <v>19</v>
      </c>
      <c r="B23" s="196"/>
      <c r="C23" s="209" t="s">
        <v>665</v>
      </c>
      <c r="D23" s="217" t="s">
        <v>754</v>
      </c>
      <c r="E23" s="218">
        <v>34</v>
      </c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 x14ac:dyDescent="0.35">
      <c r="A24" s="194">
        <v>20</v>
      </c>
      <c r="B24" s="196"/>
      <c r="C24" s="209" t="s">
        <v>691</v>
      </c>
      <c r="D24" s="220" t="s">
        <v>754</v>
      </c>
      <c r="E24" s="218">
        <v>29</v>
      </c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</row>
    <row r="25" spans="1:17" x14ac:dyDescent="0.35">
      <c r="A25" s="194">
        <v>21</v>
      </c>
      <c r="B25" s="196"/>
      <c r="C25" s="209" t="s">
        <v>692</v>
      </c>
      <c r="D25" s="220" t="s">
        <v>754</v>
      </c>
      <c r="E25" s="218">
        <v>32</v>
      </c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</row>
    <row r="26" spans="1:17" x14ac:dyDescent="0.35">
      <c r="A26" s="194">
        <v>22</v>
      </c>
      <c r="B26" s="196"/>
      <c r="C26" s="209" t="s">
        <v>693</v>
      </c>
      <c r="D26" s="220" t="s">
        <v>754</v>
      </c>
      <c r="E26" s="218">
        <v>30</v>
      </c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</row>
    <row r="27" spans="1:17" x14ac:dyDescent="0.35">
      <c r="A27" s="194">
        <v>23</v>
      </c>
      <c r="B27" s="196"/>
      <c r="C27" s="209" t="s">
        <v>694</v>
      </c>
      <c r="D27" s="220" t="s">
        <v>754</v>
      </c>
      <c r="E27" s="218">
        <v>27</v>
      </c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</row>
    <row r="28" spans="1:17" x14ac:dyDescent="0.35">
      <c r="A28" s="194">
        <v>24</v>
      </c>
      <c r="B28" s="196"/>
      <c r="C28" s="209" t="s">
        <v>729</v>
      </c>
      <c r="D28" s="220" t="s">
        <v>754</v>
      </c>
      <c r="E28" s="218">
        <v>28</v>
      </c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</row>
    <row r="29" spans="1:17" x14ac:dyDescent="0.35">
      <c r="A29" s="194">
        <v>25</v>
      </c>
      <c r="B29" s="196"/>
      <c r="C29" s="209" t="s">
        <v>755</v>
      </c>
      <c r="D29" s="220" t="s">
        <v>754</v>
      </c>
      <c r="E29" s="218">
        <v>0</v>
      </c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</row>
    <row r="30" spans="1:17" x14ac:dyDescent="0.35">
      <c r="A30" s="194">
        <v>26</v>
      </c>
      <c r="B30" s="196"/>
      <c r="C30" s="209" t="s">
        <v>732</v>
      </c>
      <c r="D30" s="220" t="s">
        <v>754</v>
      </c>
      <c r="E30" s="218">
        <v>19</v>
      </c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</row>
    <row r="31" spans="1:17" x14ac:dyDescent="0.35">
      <c r="A31" s="194">
        <v>27</v>
      </c>
      <c r="B31" s="196"/>
      <c r="C31" s="209" t="s">
        <v>773</v>
      </c>
      <c r="D31" s="220" t="s">
        <v>754</v>
      </c>
      <c r="E31" s="218">
        <v>25</v>
      </c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</row>
    <row r="32" spans="1:17" x14ac:dyDescent="0.35">
      <c r="A32" s="194">
        <v>28</v>
      </c>
      <c r="B32" s="196"/>
      <c r="C32" s="209" t="s">
        <v>733</v>
      </c>
      <c r="D32" s="220" t="s">
        <v>754</v>
      </c>
      <c r="E32" s="218">
        <v>36</v>
      </c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1:17" x14ac:dyDescent="0.35">
      <c r="A33" s="194">
        <v>29</v>
      </c>
      <c r="B33" s="196"/>
      <c r="C33" s="209" t="s">
        <v>756</v>
      </c>
      <c r="D33" s="220" t="s">
        <v>754</v>
      </c>
      <c r="E33" s="218">
        <v>44</v>
      </c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</row>
    <row r="34" spans="1:17" x14ac:dyDescent="0.35">
      <c r="A34" s="194">
        <v>30</v>
      </c>
      <c r="B34" s="196"/>
      <c r="C34" s="209" t="s">
        <v>632</v>
      </c>
      <c r="D34" s="220" t="s">
        <v>641</v>
      </c>
      <c r="E34" s="219">
        <v>30</v>
      </c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</row>
    <row r="35" spans="1:17" x14ac:dyDescent="0.35">
      <c r="A35" s="197">
        <v>31</v>
      </c>
      <c r="B35" s="198"/>
      <c r="C35" s="229" t="s">
        <v>774</v>
      </c>
      <c r="D35" s="230" t="s">
        <v>757</v>
      </c>
      <c r="E35" s="231">
        <v>31</v>
      </c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</row>
    <row r="36" spans="1:17" x14ac:dyDescent="0.35">
      <c r="A36" s="194">
        <v>1</v>
      </c>
      <c r="B36" s="199" t="s">
        <v>2299</v>
      </c>
      <c r="C36" s="225" t="s">
        <v>421</v>
      </c>
      <c r="D36" s="226" t="s">
        <v>753</v>
      </c>
      <c r="E36" s="227">
        <v>30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</row>
    <row r="37" spans="1:17" x14ac:dyDescent="0.35">
      <c r="A37" s="194">
        <v>2</v>
      </c>
      <c r="B37" s="196"/>
      <c r="C37" s="209" t="s">
        <v>418</v>
      </c>
      <c r="D37" s="221" t="s">
        <v>753</v>
      </c>
      <c r="E37" s="222">
        <v>16</v>
      </c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 x14ac:dyDescent="0.35">
      <c r="A38" s="194">
        <v>3</v>
      </c>
      <c r="B38" s="196"/>
      <c r="C38" s="209" t="s">
        <v>420</v>
      </c>
      <c r="D38" s="221" t="s">
        <v>753</v>
      </c>
      <c r="E38" s="211">
        <v>10</v>
      </c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</row>
    <row r="39" spans="1:17" x14ac:dyDescent="0.35">
      <c r="A39" s="194">
        <v>4</v>
      </c>
      <c r="B39" s="196"/>
      <c r="C39" s="209" t="s">
        <v>2300</v>
      </c>
      <c r="D39" s="221" t="s">
        <v>753</v>
      </c>
      <c r="E39" s="211">
        <v>25</v>
      </c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</row>
    <row r="40" spans="1:17" x14ac:dyDescent="0.35">
      <c r="A40" s="194">
        <v>5</v>
      </c>
      <c r="B40" s="196"/>
      <c r="C40" s="209" t="s">
        <v>602</v>
      </c>
      <c r="D40" s="221" t="s">
        <v>753</v>
      </c>
      <c r="E40" s="211">
        <v>13</v>
      </c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7" x14ac:dyDescent="0.35">
      <c r="A41" s="194">
        <v>6</v>
      </c>
      <c r="B41" s="196"/>
      <c r="C41" s="209" t="s">
        <v>618</v>
      </c>
      <c r="D41" s="221" t="s">
        <v>753</v>
      </c>
      <c r="E41" s="211">
        <v>11</v>
      </c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7" x14ac:dyDescent="0.35">
      <c r="A42" s="194">
        <v>7</v>
      </c>
      <c r="B42" s="196"/>
      <c r="C42" s="209" t="s">
        <v>603</v>
      </c>
      <c r="D42" s="221" t="s">
        <v>753</v>
      </c>
      <c r="E42" s="211">
        <v>22</v>
      </c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 x14ac:dyDescent="0.35">
      <c r="A43" s="194">
        <v>8</v>
      </c>
      <c r="B43" s="196"/>
      <c r="C43" s="209" t="s">
        <v>619</v>
      </c>
      <c r="D43" s="221" t="s">
        <v>753</v>
      </c>
      <c r="E43" s="222">
        <v>13</v>
      </c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</row>
    <row r="44" spans="1:17" x14ac:dyDescent="0.35">
      <c r="A44" s="194">
        <v>9</v>
      </c>
      <c r="B44" s="196"/>
      <c r="C44" s="209" t="s">
        <v>620</v>
      </c>
      <c r="D44" s="221" t="s">
        <v>753</v>
      </c>
      <c r="E44" s="222">
        <v>17</v>
      </c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x14ac:dyDescent="0.35">
      <c r="A45" s="194">
        <v>10</v>
      </c>
      <c r="B45" s="196"/>
      <c r="C45" s="209" t="s">
        <v>621</v>
      </c>
      <c r="D45" s="221" t="s">
        <v>753</v>
      </c>
      <c r="E45" s="211">
        <v>18</v>
      </c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</row>
    <row r="46" spans="1:17" x14ac:dyDescent="0.35">
      <c r="A46" s="194">
        <v>11</v>
      </c>
      <c r="B46" s="196"/>
      <c r="C46" s="209" t="s">
        <v>635</v>
      </c>
      <c r="D46" s="221" t="s">
        <v>753</v>
      </c>
      <c r="E46" s="211">
        <v>15</v>
      </c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</row>
    <row r="47" spans="1:17" x14ac:dyDescent="0.35">
      <c r="A47" s="194">
        <v>12</v>
      </c>
      <c r="B47" s="196"/>
      <c r="C47" s="209" t="s">
        <v>2301</v>
      </c>
      <c r="D47" s="221" t="s">
        <v>753</v>
      </c>
      <c r="E47" s="211">
        <v>17</v>
      </c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</row>
    <row r="48" spans="1:17" x14ac:dyDescent="0.35">
      <c r="A48" s="194">
        <v>13</v>
      </c>
      <c r="B48" s="196"/>
      <c r="C48" s="209" t="s">
        <v>715</v>
      </c>
      <c r="D48" s="221" t="s">
        <v>753</v>
      </c>
      <c r="E48" s="211">
        <v>30</v>
      </c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</row>
    <row r="49" spans="1:17" x14ac:dyDescent="0.35">
      <c r="A49" s="194">
        <v>14</v>
      </c>
      <c r="B49" s="196"/>
      <c r="C49" s="209" t="s">
        <v>712</v>
      </c>
      <c r="D49" s="221" t="s">
        <v>753</v>
      </c>
      <c r="E49" s="211">
        <v>10</v>
      </c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 x14ac:dyDescent="0.35">
      <c r="A50" s="194">
        <v>15</v>
      </c>
      <c r="B50" s="196"/>
      <c r="C50" s="209" t="s">
        <v>714</v>
      </c>
      <c r="D50" s="221" t="s">
        <v>753</v>
      </c>
      <c r="E50" s="211">
        <v>43</v>
      </c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 x14ac:dyDescent="0.35">
      <c r="A51" s="194">
        <v>16</v>
      </c>
      <c r="B51" s="196"/>
      <c r="C51" s="209" t="s">
        <v>685</v>
      </c>
      <c r="D51" s="221" t="s">
        <v>753</v>
      </c>
      <c r="E51" s="211">
        <v>19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 x14ac:dyDescent="0.35">
      <c r="A52" s="194">
        <v>17</v>
      </c>
      <c r="B52" s="196"/>
      <c r="C52" s="209" t="s">
        <v>713</v>
      </c>
      <c r="D52" s="221" t="s">
        <v>753</v>
      </c>
      <c r="E52" s="211">
        <v>38</v>
      </c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 x14ac:dyDescent="0.35">
      <c r="A53" s="194">
        <v>18</v>
      </c>
      <c r="B53" s="196"/>
      <c r="C53" s="209" t="s">
        <v>605</v>
      </c>
      <c r="D53" s="217" t="s">
        <v>754</v>
      </c>
      <c r="E53" s="218">
        <v>20</v>
      </c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 x14ac:dyDescent="0.35">
      <c r="A54" s="194">
        <v>19</v>
      </c>
      <c r="B54" s="196"/>
      <c r="C54" s="209" t="s">
        <v>650</v>
      </c>
      <c r="D54" s="217" t="s">
        <v>754</v>
      </c>
      <c r="E54" s="218">
        <v>31</v>
      </c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 x14ac:dyDescent="0.35">
      <c r="A55" s="194">
        <v>20</v>
      </c>
      <c r="B55" s="196"/>
      <c r="C55" s="209" t="s">
        <v>651</v>
      </c>
      <c r="D55" s="217" t="s">
        <v>754</v>
      </c>
      <c r="E55" s="218">
        <v>33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 x14ac:dyDescent="0.35">
      <c r="A56" s="194">
        <v>21</v>
      </c>
      <c r="B56" s="196"/>
      <c r="C56" s="209" t="s">
        <v>634</v>
      </c>
      <c r="D56" s="217" t="s">
        <v>754</v>
      </c>
      <c r="E56" s="218">
        <v>36</v>
      </c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 x14ac:dyDescent="0.35">
      <c r="A57" s="194">
        <v>22</v>
      </c>
      <c r="B57" s="196"/>
      <c r="C57" s="209" t="s">
        <v>604</v>
      </c>
      <c r="D57" s="217" t="s">
        <v>754</v>
      </c>
      <c r="E57" s="218">
        <v>17</v>
      </c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 x14ac:dyDescent="0.35">
      <c r="A58" s="194">
        <v>1</v>
      </c>
      <c r="B58" s="196"/>
      <c r="C58" s="209" t="s">
        <v>658</v>
      </c>
      <c r="D58" s="217" t="s">
        <v>754</v>
      </c>
      <c r="E58" s="218">
        <v>33</v>
      </c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 x14ac:dyDescent="0.35">
      <c r="A59" s="194">
        <v>2</v>
      </c>
      <c r="B59" s="196"/>
      <c r="C59" s="209" t="s">
        <v>611</v>
      </c>
      <c r="D59" s="217" t="s">
        <v>754</v>
      </c>
      <c r="E59" s="218">
        <v>23</v>
      </c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 x14ac:dyDescent="0.35">
      <c r="A60" s="194">
        <v>3</v>
      </c>
      <c r="B60" s="196"/>
      <c r="C60" s="209" t="s">
        <v>633</v>
      </c>
      <c r="D60" s="217" t="s">
        <v>754</v>
      </c>
      <c r="E60" s="218">
        <v>45</v>
      </c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 x14ac:dyDescent="0.35">
      <c r="A61" s="194">
        <v>4</v>
      </c>
      <c r="B61" s="196"/>
      <c r="C61" s="209" t="s">
        <v>659</v>
      </c>
      <c r="D61" s="217" t="s">
        <v>754</v>
      </c>
      <c r="E61" s="218">
        <v>33</v>
      </c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 x14ac:dyDescent="0.35">
      <c r="A62" s="194">
        <v>5</v>
      </c>
      <c r="B62" s="196"/>
      <c r="C62" s="209" t="s">
        <v>636</v>
      </c>
      <c r="D62" s="217" t="s">
        <v>754</v>
      </c>
      <c r="E62" s="218">
        <v>33</v>
      </c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 x14ac:dyDescent="0.35">
      <c r="A63" s="194">
        <v>6</v>
      </c>
      <c r="B63" s="196"/>
      <c r="C63" s="209" t="s">
        <v>637</v>
      </c>
      <c r="D63" s="217" t="s">
        <v>754</v>
      </c>
      <c r="E63" s="218">
        <v>31</v>
      </c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  <row r="64" spans="1:17" x14ac:dyDescent="0.35">
      <c r="A64" s="194">
        <v>7</v>
      </c>
      <c r="B64" s="196"/>
      <c r="C64" s="209" t="s">
        <v>686</v>
      </c>
      <c r="D64" s="217" t="s">
        <v>754</v>
      </c>
      <c r="E64" s="219">
        <v>34</v>
      </c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</row>
    <row r="65" spans="1:17" x14ac:dyDescent="0.35">
      <c r="A65" s="194">
        <v>8</v>
      </c>
      <c r="B65" s="196"/>
      <c r="C65" s="209" t="s">
        <v>687</v>
      </c>
      <c r="D65" s="217" t="s">
        <v>754</v>
      </c>
      <c r="E65" s="219">
        <v>34</v>
      </c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</row>
    <row r="66" spans="1:17" x14ac:dyDescent="0.35">
      <c r="A66" s="194">
        <v>9</v>
      </c>
      <c r="B66" s="196"/>
      <c r="C66" s="209" t="s">
        <v>688</v>
      </c>
      <c r="D66" s="217" t="s">
        <v>754</v>
      </c>
      <c r="E66" s="219">
        <v>35</v>
      </c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</row>
    <row r="67" spans="1:17" x14ac:dyDescent="0.35">
      <c r="A67" s="194">
        <v>10</v>
      </c>
      <c r="B67" s="196"/>
      <c r="C67" s="209" t="s">
        <v>735</v>
      </c>
      <c r="D67" s="217" t="s">
        <v>754</v>
      </c>
      <c r="E67" s="219">
        <v>35</v>
      </c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</row>
    <row r="68" spans="1:17" x14ac:dyDescent="0.35">
      <c r="A68" s="194">
        <v>11</v>
      </c>
      <c r="B68" s="196"/>
      <c r="C68" s="209" t="s">
        <v>775</v>
      </c>
      <c r="D68" s="217" t="s">
        <v>754</v>
      </c>
      <c r="E68" s="219">
        <v>22</v>
      </c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</row>
    <row r="69" spans="1:17" x14ac:dyDescent="0.35">
      <c r="A69" s="194">
        <v>12</v>
      </c>
      <c r="B69" s="196"/>
      <c r="C69" s="209" t="s">
        <v>690</v>
      </c>
      <c r="D69" s="217" t="s">
        <v>754</v>
      </c>
      <c r="E69" s="219">
        <v>42</v>
      </c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</row>
    <row r="70" spans="1:17" x14ac:dyDescent="0.35">
      <c r="A70" s="194">
        <v>13</v>
      </c>
      <c r="B70" s="196"/>
      <c r="C70" s="209" t="s">
        <v>717</v>
      </c>
      <c r="D70" s="217" t="s">
        <v>754</v>
      </c>
      <c r="E70" s="219">
        <v>0</v>
      </c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</row>
    <row r="71" spans="1:17" x14ac:dyDescent="0.35">
      <c r="A71" s="194">
        <v>14</v>
      </c>
      <c r="B71" s="196"/>
      <c r="C71" s="209" t="s">
        <v>718</v>
      </c>
      <c r="D71" s="217" t="s">
        <v>754</v>
      </c>
      <c r="E71" s="219">
        <v>0</v>
      </c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</row>
    <row r="72" spans="1:17" x14ac:dyDescent="0.35">
      <c r="A72" s="194">
        <v>15</v>
      </c>
      <c r="B72" s="196"/>
      <c r="C72" s="209" t="s">
        <v>719</v>
      </c>
      <c r="D72" s="217" t="s">
        <v>754</v>
      </c>
      <c r="E72" s="219">
        <v>0</v>
      </c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</row>
    <row r="73" spans="1:17" x14ac:dyDescent="0.35">
      <c r="A73" s="194">
        <v>16</v>
      </c>
      <c r="B73" s="196"/>
      <c r="C73" s="209" t="s">
        <v>720</v>
      </c>
      <c r="D73" s="217" t="s">
        <v>754</v>
      </c>
      <c r="E73" s="219">
        <v>0</v>
      </c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</row>
    <row r="74" spans="1:17" x14ac:dyDescent="0.35">
      <c r="A74" s="194">
        <v>17</v>
      </c>
      <c r="B74" s="196"/>
      <c r="C74" s="209" t="s">
        <v>776</v>
      </c>
      <c r="D74" s="217" t="s">
        <v>754</v>
      </c>
      <c r="E74" s="219">
        <v>47</v>
      </c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</row>
    <row r="75" spans="1:17" x14ac:dyDescent="0.35">
      <c r="A75" s="194">
        <v>18</v>
      </c>
      <c r="B75" s="196"/>
      <c r="C75" s="209" t="s">
        <v>716</v>
      </c>
      <c r="D75" s="217" t="s">
        <v>754</v>
      </c>
      <c r="E75" s="219">
        <v>42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</row>
    <row r="76" spans="1:17" x14ac:dyDescent="0.35">
      <c r="A76" s="194">
        <v>19</v>
      </c>
      <c r="B76" s="196"/>
      <c r="C76" s="209" t="s">
        <v>689</v>
      </c>
      <c r="D76" s="217" t="s">
        <v>754</v>
      </c>
      <c r="E76" s="219">
        <v>29</v>
      </c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</row>
    <row r="77" spans="1:17" x14ac:dyDescent="0.35">
      <c r="A77" s="194">
        <v>20</v>
      </c>
      <c r="B77" s="196"/>
      <c r="C77" s="209" t="s">
        <v>610</v>
      </c>
      <c r="D77" s="220" t="s">
        <v>757</v>
      </c>
      <c r="E77" s="218">
        <v>31</v>
      </c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</row>
    <row r="78" spans="1:17" x14ac:dyDescent="0.35">
      <c r="A78" s="194">
        <v>21</v>
      </c>
      <c r="B78" s="196"/>
      <c r="C78" s="209" t="s">
        <v>669</v>
      </c>
      <c r="D78" s="220" t="s">
        <v>641</v>
      </c>
      <c r="E78" s="218">
        <v>43</v>
      </c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</row>
    <row r="79" spans="1:17" x14ac:dyDescent="0.35">
      <c r="A79" s="194">
        <v>1</v>
      </c>
      <c r="B79" s="199" t="s">
        <v>758</v>
      </c>
      <c r="C79" s="209" t="s">
        <v>2302</v>
      </c>
      <c r="D79" s="210" t="s">
        <v>753</v>
      </c>
      <c r="E79" s="212">
        <v>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</row>
    <row r="80" spans="1:17" x14ac:dyDescent="0.35">
      <c r="A80" s="194">
        <v>2</v>
      </c>
      <c r="B80" s="196"/>
      <c r="C80" s="209" t="s">
        <v>425</v>
      </c>
      <c r="D80" s="210" t="s">
        <v>753</v>
      </c>
      <c r="E80" s="212">
        <v>5</v>
      </c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</row>
    <row r="81" spans="1:17" x14ac:dyDescent="0.35">
      <c r="A81" s="194">
        <v>3</v>
      </c>
      <c r="B81" s="196"/>
      <c r="C81" s="209" t="s">
        <v>622</v>
      </c>
      <c r="D81" s="210" t="s">
        <v>753</v>
      </c>
      <c r="E81" s="212">
        <v>2</v>
      </c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</row>
    <row r="82" spans="1:17" x14ac:dyDescent="0.35">
      <c r="A82" s="194">
        <v>4</v>
      </c>
      <c r="B82" s="196"/>
      <c r="C82" s="209" t="s">
        <v>623</v>
      </c>
      <c r="D82" s="210" t="s">
        <v>753</v>
      </c>
      <c r="E82" s="212">
        <v>11</v>
      </c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</row>
    <row r="83" spans="1:17" x14ac:dyDescent="0.35">
      <c r="A83" s="194">
        <v>5</v>
      </c>
      <c r="B83" s="196"/>
      <c r="C83" s="209" t="s">
        <v>2303</v>
      </c>
      <c r="D83" s="210" t="s">
        <v>753</v>
      </c>
      <c r="E83" s="212">
        <v>8</v>
      </c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</row>
    <row r="84" spans="1:17" x14ac:dyDescent="0.35">
      <c r="A84" s="194">
        <v>6</v>
      </c>
      <c r="B84" s="196"/>
      <c r="C84" s="209" t="s">
        <v>703</v>
      </c>
      <c r="D84" s="210" t="s">
        <v>753</v>
      </c>
      <c r="E84" s="212">
        <v>0</v>
      </c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</row>
    <row r="85" spans="1:17" x14ac:dyDescent="0.35">
      <c r="A85" s="194">
        <v>7</v>
      </c>
      <c r="B85" s="196"/>
      <c r="C85" s="209" t="s">
        <v>734</v>
      </c>
      <c r="D85" s="221" t="s">
        <v>753</v>
      </c>
      <c r="E85" s="211">
        <v>14</v>
      </c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</row>
    <row r="86" spans="1:17" x14ac:dyDescent="0.35">
      <c r="A86" s="194">
        <v>8</v>
      </c>
      <c r="B86" s="196"/>
      <c r="C86" s="209" t="s">
        <v>702</v>
      </c>
      <c r="D86" s="221" t="s">
        <v>753</v>
      </c>
      <c r="E86" s="212">
        <v>9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</row>
    <row r="87" spans="1:17" x14ac:dyDescent="0.35">
      <c r="A87" s="194">
        <v>1</v>
      </c>
      <c r="B87" s="196"/>
      <c r="C87" s="209" t="s">
        <v>652</v>
      </c>
      <c r="D87" s="217" t="s">
        <v>754</v>
      </c>
      <c r="E87" s="212">
        <v>33</v>
      </c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</row>
    <row r="88" spans="1:17" x14ac:dyDescent="0.35">
      <c r="A88" s="194">
        <v>2</v>
      </c>
      <c r="B88" s="196"/>
      <c r="C88" s="209" t="s">
        <v>576</v>
      </c>
      <c r="D88" s="217" t="s">
        <v>754</v>
      </c>
      <c r="E88" s="212">
        <v>18</v>
      </c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</row>
    <row r="89" spans="1:17" x14ac:dyDescent="0.35">
      <c r="A89" s="194">
        <v>3</v>
      </c>
      <c r="B89" s="196"/>
      <c r="C89" s="209" t="s">
        <v>660</v>
      </c>
      <c r="D89" s="217" t="s">
        <v>754</v>
      </c>
      <c r="E89" s="212">
        <v>32</v>
      </c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</row>
    <row r="90" spans="1:17" x14ac:dyDescent="0.35">
      <c r="A90" s="194">
        <v>4</v>
      </c>
      <c r="B90" s="196"/>
      <c r="C90" s="209" t="s">
        <v>666</v>
      </c>
      <c r="D90" s="217" t="s">
        <v>754</v>
      </c>
      <c r="E90" s="212">
        <v>30</v>
      </c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</row>
    <row r="91" spans="1:17" x14ac:dyDescent="0.35">
      <c r="A91" s="194">
        <v>5</v>
      </c>
      <c r="B91" s="198"/>
      <c r="C91" s="209" t="s">
        <v>704</v>
      </c>
      <c r="D91" s="223" t="s">
        <v>754</v>
      </c>
      <c r="E91" s="211">
        <v>39</v>
      </c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</row>
    <row r="92" spans="1:17" x14ac:dyDescent="0.35">
      <c r="A92" s="194"/>
      <c r="B92" s="196"/>
      <c r="C92" s="209" t="s">
        <v>777</v>
      </c>
      <c r="D92" s="223" t="s">
        <v>754</v>
      </c>
      <c r="E92" s="211">
        <v>29</v>
      </c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</row>
    <row r="93" spans="1:17" x14ac:dyDescent="0.35">
      <c r="A93" s="194">
        <v>1</v>
      </c>
      <c r="B93" s="199" t="s">
        <v>526</v>
      </c>
      <c r="C93" s="209" t="s">
        <v>613</v>
      </c>
      <c r="D93" s="210" t="s">
        <v>753</v>
      </c>
      <c r="E93" s="212">
        <v>8</v>
      </c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</row>
    <row r="94" spans="1:17" x14ac:dyDescent="0.35">
      <c r="A94" s="194">
        <v>2</v>
      </c>
      <c r="B94" s="196"/>
      <c r="C94" s="209" t="s">
        <v>627</v>
      </c>
      <c r="D94" s="210" t="s">
        <v>753</v>
      </c>
      <c r="E94" s="212">
        <v>5</v>
      </c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</row>
    <row r="95" spans="1:17" x14ac:dyDescent="0.35">
      <c r="A95" s="194">
        <v>3</v>
      </c>
      <c r="B95" s="196"/>
      <c r="C95" s="209" t="s">
        <v>706</v>
      </c>
      <c r="D95" s="210" t="s">
        <v>753</v>
      </c>
      <c r="E95" s="212">
        <v>9</v>
      </c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</row>
    <row r="96" spans="1:17" x14ac:dyDescent="0.35">
      <c r="A96" s="194">
        <v>1</v>
      </c>
      <c r="C96" s="209" t="s">
        <v>778</v>
      </c>
      <c r="D96" s="210" t="s">
        <v>753</v>
      </c>
      <c r="E96" s="212">
        <v>19</v>
      </c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</row>
    <row r="97" spans="1:17" x14ac:dyDescent="0.35">
      <c r="A97" s="194">
        <v>2</v>
      </c>
      <c r="B97" s="196"/>
      <c r="C97" s="209" t="s">
        <v>759</v>
      </c>
      <c r="D97" s="217" t="s">
        <v>754</v>
      </c>
      <c r="E97" s="218">
        <v>5</v>
      </c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</row>
    <row r="98" spans="1:17" x14ac:dyDescent="0.35">
      <c r="A98" s="194">
        <v>3</v>
      </c>
      <c r="B98" s="196"/>
      <c r="C98" s="209" t="s">
        <v>614</v>
      </c>
      <c r="D98" s="217" t="s">
        <v>754</v>
      </c>
      <c r="E98" s="218">
        <v>17</v>
      </c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</row>
    <row r="99" spans="1:17" x14ac:dyDescent="0.35">
      <c r="A99" s="194">
        <v>4</v>
      </c>
      <c r="B99" s="196"/>
      <c r="C99" s="209" t="s">
        <v>779</v>
      </c>
      <c r="D99" s="217" t="s">
        <v>754</v>
      </c>
      <c r="E99" s="219">
        <v>11</v>
      </c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</row>
    <row r="100" spans="1:17" x14ac:dyDescent="0.35">
      <c r="A100" s="194">
        <v>5</v>
      </c>
      <c r="B100" s="196"/>
      <c r="C100" s="209" t="s">
        <v>646</v>
      </c>
      <c r="D100" s="220" t="s">
        <v>760</v>
      </c>
      <c r="E100" s="208">
        <v>34</v>
      </c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</row>
    <row r="101" spans="1:17" x14ac:dyDescent="0.35">
      <c r="A101" s="194">
        <v>6</v>
      </c>
      <c r="B101" s="196"/>
      <c r="C101" s="209" t="s">
        <v>647</v>
      </c>
      <c r="D101" s="220" t="s">
        <v>760</v>
      </c>
      <c r="E101" s="208">
        <v>30</v>
      </c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</row>
    <row r="102" spans="1:17" x14ac:dyDescent="0.35">
      <c r="A102" s="194">
        <v>7</v>
      </c>
      <c r="B102" s="196"/>
      <c r="C102" s="209" t="s">
        <v>600</v>
      </c>
      <c r="D102" s="220" t="s">
        <v>761</v>
      </c>
      <c r="E102" s="219">
        <v>34</v>
      </c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</row>
    <row r="103" spans="1:17" x14ac:dyDescent="0.35">
      <c r="A103" s="194">
        <v>8</v>
      </c>
      <c r="B103" s="196"/>
      <c r="C103" s="209" t="s">
        <v>596</v>
      </c>
      <c r="D103" s="220" t="s">
        <v>644</v>
      </c>
      <c r="E103" s="219">
        <v>22</v>
      </c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</row>
    <row r="104" spans="1:17" x14ac:dyDescent="0.35">
      <c r="A104" s="194">
        <v>9</v>
      </c>
      <c r="B104" s="196"/>
      <c r="C104" s="209" t="s">
        <v>663</v>
      </c>
      <c r="D104" s="220" t="s">
        <v>644</v>
      </c>
      <c r="E104" s="219">
        <v>33</v>
      </c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</row>
    <row r="105" spans="1:17" x14ac:dyDescent="0.35">
      <c r="A105" s="194">
        <v>10</v>
      </c>
      <c r="B105" s="196"/>
      <c r="C105" s="209" t="s">
        <v>638</v>
      </c>
      <c r="D105" s="220" t="s">
        <v>645</v>
      </c>
      <c r="E105" s="219">
        <v>26</v>
      </c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</row>
    <row r="106" spans="1:17" x14ac:dyDescent="0.35">
      <c r="A106" s="194">
        <v>11</v>
      </c>
      <c r="B106" s="196"/>
      <c r="C106" s="209" t="s">
        <v>639</v>
      </c>
      <c r="D106" s="220" t="s">
        <v>642</v>
      </c>
      <c r="E106" s="219">
        <v>20</v>
      </c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</row>
    <row r="107" spans="1:17" x14ac:dyDescent="0.35">
      <c r="A107" s="194">
        <v>12</v>
      </c>
      <c r="B107" s="196"/>
      <c r="C107" s="209" t="s">
        <v>661</v>
      </c>
      <c r="D107" s="220" t="s">
        <v>642</v>
      </c>
      <c r="E107" s="219">
        <v>26</v>
      </c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</row>
    <row r="108" spans="1:17" x14ac:dyDescent="0.35">
      <c r="A108" s="194">
        <v>13</v>
      </c>
      <c r="B108" s="196"/>
      <c r="C108" s="209" t="s">
        <v>662</v>
      </c>
      <c r="D108" s="220" t="s">
        <v>642</v>
      </c>
      <c r="E108" s="219">
        <v>26</v>
      </c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</row>
    <row r="109" spans="1:17" x14ac:dyDescent="0.35">
      <c r="A109" s="194">
        <v>14</v>
      </c>
      <c r="B109" s="196"/>
      <c r="C109" s="209" t="s">
        <v>762</v>
      </c>
      <c r="D109" s="220" t="s">
        <v>763</v>
      </c>
      <c r="E109" s="219">
        <v>30</v>
      </c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</row>
    <row r="110" spans="1:17" x14ac:dyDescent="0.35">
      <c r="A110" s="197">
        <v>15</v>
      </c>
      <c r="B110" s="198"/>
      <c r="C110" s="209" t="s">
        <v>780</v>
      </c>
      <c r="D110" s="220" t="s">
        <v>643</v>
      </c>
      <c r="E110" s="219">
        <v>26</v>
      </c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</row>
    <row r="111" spans="1:17" x14ac:dyDescent="0.35">
      <c r="A111" s="194"/>
      <c r="B111" s="196"/>
      <c r="C111" s="209" t="s">
        <v>781</v>
      </c>
      <c r="D111" s="220" t="s">
        <v>641</v>
      </c>
      <c r="E111" s="219">
        <v>21</v>
      </c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</row>
    <row r="112" spans="1:17" x14ac:dyDescent="0.35">
      <c r="A112" s="194">
        <v>1</v>
      </c>
      <c r="B112" s="199" t="s">
        <v>525</v>
      </c>
      <c r="C112" s="209" t="s">
        <v>430</v>
      </c>
      <c r="D112" s="210" t="s">
        <v>753</v>
      </c>
      <c r="E112" s="212">
        <v>6</v>
      </c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</row>
    <row r="113" spans="1:17" x14ac:dyDescent="0.35">
      <c r="A113" s="194">
        <v>2</v>
      </c>
      <c r="B113" s="196"/>
      <c r="C113" s="209" t="s">
        <v>628</v>
      </c>
      <c r="D113" s="210" t="s">
        <v>753</v>
      </c>
      <c r="E113" s="211">
        <v>6</v>
      </c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</row>
    <row r="114" spans="1:17" x14ac:dyDescent="0.35">
      <c r="A114" s="194">
        <v>3</v>
      </c>
      <c r="B114" s="196"/>
      <c r="C114" s="209" t="s">
        <v>626</v>
      </c>
      <c r="D114" s="210" t="s">
        <v>753</v>
      </c>
      <c r="E114" s="212">
        <v>7</v>
      </c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</row>
    <row r="115" spans="1:17" x14ac:dyDescent="0.35">
      <c r="A115" s="194">
        <v>4</v>
      </c>
      <c r="B115" s="196"/>
      <c r="C115" s="209" t="s">
        <v>707</v>
      </c>
      <c r="D115" s="221" t="s">
        <v>753</v>
      </c>
      <c r="E115" s="211">
        <v>18</v>
      </c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</row>
    <row r="116" spans="1:17" x14ac:dyDescent="0.35">
      <c r="A116" s="194">
        <v>5</v>
      </c>
      <c r="B116" s="196"/>
      <c r="C116" s="209" t="s">
        <v>782</v>
      </c>
      <c r="D116" s="221" t="s">
        <v>753</v>
      </c>
      <c r="E116" s="211">
        <v>5</v>
      </c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</row>
    <row r="117" spans="1:17" x14ac:dyDescent="0.35">
      <c r="A117" s="194">
        <v>6</v>
      </c>
      <c r="B117" s="196"/>
      <c r="C117" s="209" t="s">
        <v>708</v>
      </c>
      <c r="D117" s="221" t="s">
        <v>753</v>
      </c>
      <c r="E117" s="211">
        <v>9</v>
      </c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</row>
    <row r="118" spans="1:17" x14ac:dyDescent="0.35">
      <c r="A118" s="194">
        <v>1</v>
      </c>
      <c r="B118" s="196"/>
      <c r="C118" s="209" t="s">
        <v>431</v>
      </c>
      <c r="D118" s="217" t="s">
        <v>754</v>
      </c>
      <c r="E118" s="218">
        <v>21</v>
      </c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</row>
    <row r="119" spans="1:17" x14ac:dyDescent="0.35">
      <c r="A119" s="194">
        <v>2</v>
      </c>
      <c r="B119" s="196"/>
      <c r="C119" s="209" t="s">
        <v>29</v>
      </c>
      <c r="D119" s="217" t="s">
        <v>754</v>
      </c>
      <c r="E119" s="218">
        <v>8</v>
      </c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</row>
    <row r="120" spans="1:17" x14ac:dyDescent="0.35">
      <c r="A120" s="194">
        <v>3</v>
      </c>
      <c r="B120" s="196"/>
      <c r="C120" s="209" t="s">
        <v>764</v>
      </c>
      <c r="D120" s="217" t="s">
        <v>754</v>
      </c>
      <c r="E120" s="218">
        <v>9</v>
      </c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</row>
    <row r="121" spans="1:17" x14ac:dyDescent="0.35">
      <c r="A121" s="194">
        <v>4</v>
      </c>
      <c r="B121" s="196"/>
      <c r="C121" s="209" t="s">
        <v>616</v>
      </c>
      <c r="D121" s="217" t="s">
        <v>754</v>
      </c>
      <c r="E121" s="218">
        <v>31</v>
      </c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</row>
    <row r="122" spans="1:17" x14ac:dyDescent="0.35">
      <c r="A122" s="194">
        <v>5</v>
      </c>
      <c r="B122" s="196"/>
      <c r="C122" s="209" t="s">
        <v>615</v>
      </c>
      <c r="D122" s="217" t="s">
        <v>754</v>
      </c>
      <c r="E122" s="218">
        <v>34</v>
      </c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</row>
    <row r="123" spans="1:17" x14ac:dyDescent="0.35">
      <c r="A123" s="194">
        <v>6</v>
      </c>
      <c r="B123" s="196"/>
      <c r="C123" s="209" t="s">
        <v>783</v>
      </c>
      <c r="D123" s="217" t="s">
        <v>754</v>
      </c>
      <c r="E123" s="218">
        <v>46</v>
      </c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</row>
    <row r="124" spans="1:17" x14ac:dyDescent="0.35">
      <c r="A124" s="194">
        <v>7</v>
      </c>
      <c r="B124" s="196"/>
      <c r="C124" s="209" t="s">
        <v>711</v>
      </c>
      <c r="D124" s="217" t="s">
        <v>754</v>
      </c>
      <c r="E124" s="218">
        <v>36</v>
      </c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</row>
    <row r="125" spans="1:17" x14ac:dyDescent="0.35">
      <c r="A125" s="194">
        <v>8</v>
      </c>
      <c r="B125" s="196"/>
      <c r="C125" s="209" t="s">
        <v>765</v>
      </c>
      <c r="D125" s="220" t="s">
        <v>766</v>
      </c>
      <c r="E125" s="218">
        <v>46</v>
      </c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</row>
    <row r="126" spans="1:17" x14ac:dyDescent="0.35">
      <c r="A126" s="194">
        <v>9</v>
      </c>
      <c r="B126" s="196"/>
      <c r="C126" s="209" t="s">
        <v>767</v>
      </c>
      <c r="D126" s="220" t="s">
        <v>766</v>
      </c>
      <c r="E126" s="218">
        <v>29</v>
      </c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</row>
    <row r="127" spans="1:17" x14ac:dyDescent="0.35">
      <c r="A127" s="194">
        <v>10</v>
      </c>
      <c r="B127" s="196"/>
      <c r="C127" s="209" t="s">
        <v>709</v>
      </c>
      <c r="D127" s="220" t="s">
        <v>766</v>
      </c>
      <c r="E127" s="218">
        <v>21</v>
      </c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</row>
    <row r="128" spans="1:17" x14ac:dyDescent="0.35">
      <c r="A128" s="194">
        <v>11</v>
      </c>
      <c r="B128" s="196"/>
      <c r="C128" s="209" t="s">
        <v>768</v>
      </c>
      <c r="D128" s="220" t="s">
        <v>766</v>
      </c>
      <c r="E128" s="218">
        <v>25</v>
      </c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</row>
    <row r="129" spans="1:17" x14ac:dyDescent="0.35">
      <c r="A129" s="194">
        <v>12</v>
      </c>
      <c r="B129" s="196"/>
      <c r="C129" s="209" t="s">
        <v>710</v>
      </c>
      <c r="D129" s="220" t="s">
        <v>644</v>
      </c>
      <c r="E129" s="224">
        <v>33</v>
      </c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</row>
    <row r="130" spans="1:17" x14ac:dyDescent="0.35">
      <c r="A130" s="194">
        <v>13</v>
      </c>
      <c r="B130" s="196"/>
      <c r="C130" s="209" t="s">
        <v>769</v>
      </c>
      <c r="D130" s="220" t="s">
        <v>770</v>
      </c>
      <c r="E130" s="218">
        <v>35</v>
      </c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</row>
    <row r="131" spans="1:17" x14ac:dyDescent="0.35">
      <c r="A131" s="194">
        <v>14</v>
      </c>
      <c r="B131" s="196"/>
      <c r="C131" s="209" t="s">
        <v>784</v>
      </c>
      <c r="D131" s="220" t="s">
        <v>770</v>
      </c>
      <c r="E131" s="219">
        <v>33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</row>
    <row r="132" spans="1:17" x14ac:dyDescent="0.35">
      <c r="A132" s="194">
        <v>1</v>
      </c>
      <c r="B132" s="200" t="s">
        <v>771</v>
      </c>
      <c r="C132" s="209" t="s">
        <v>429</v>
      </c>
      <c r="D132" s="210" t="s">
        <v>753</v>
      </c>
      <c r="E132" s="212">
        <v>4</v>
      </c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</row>
    <row r="133" spans="1:17" x14ac:dyDescent="0.35">
      <c r="A133" s="194">
        <v>2</v>
      </c>
      <c r="B133" s="196"/>
      <c r="C133" s="209" t="s">
        <v>624</v>
      </c>
      <c r="D133" s="210" t="s">
        <v>753</v>
      </c>
      <c r="E133" s="212">
        <v>2</v>
      </c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</row>
    <row r="134" spans="1:17" x14ac:dyDescent="0.35">
      <c r="A134" s="194">
        <v>3</v>
      </c>
      <c r="B134" s="196"/>
      <c r="C134" s="209" t="s">
        <v>625</v>
      </c>
      <c r="D134" s="210" t="s">
        <v>753</v>
      </c>
      <c r="E134" s="212">
        <v>7</v>
      </c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</row>
    <row r="135" spans="1:17" x14ac:dyDescent="0.35">
      <c r="A135" s="194">
        <v>4</v>
      </c>
      <c r="B135" s="196"/>
      <c r="C135" s="209" t="s">
        <v>722</v>
      </c>
      <c r="D135" s="210" t="s">
        <v>753</v>
      </c>
      <c r="E135" s="212">
        <v>10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</row>
    <row r="136" spans="1:17" x14ac:dyDescent="0.35">
      <c r="A136" s="194">
        <v>5</v>
      </c>
      <c r="B136" s="196"/>
      <c r="C136" s="209" t="s">
        <v>721</v>
      </c>
      <c r="D136" s="210" t="s">
        <v>753</v>
      </c>
      <c r="E136" s="212">
        <v>6</v>
      </c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</row>
    <row r="137" spans="1:17" x14ac:dyDescent="0.35">
      <c r="A137" s="194">
        <v>6</v>
      </c>
      <c r="B137" s="196"/>
      <c r="C137" s="209" t="s">
        <v>631</v>
      </c>
      <c r="D137" s="217" t="s">
        <v>754</v>
      </c>
      <c r="E137" s="216">
        <v>14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</row>
    <row r="138" spans="1:17" x14ac:dyDescent="0.35">
      <c r="A138" s="194">
        <v>1</v>
      </c>
      <c r="B138" s="196"/>
      <c r="C138" s="209" t="s">
        <v>629</v>
      </c>
      <c r="D138" s="217" t="s">
        <v>754</v>
      </c>
      <c r="E138" s="218">
        <v>14</v>
      </c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</row>
    <row r="139" spans="1:17" x14ac:dyDescent="0.35">
      <c r="A139" s="194">
        <v>2</v>
      </c>
      <c r="B139" s="196"/>
      <c r="C139" s="209" t="s">
        <v>630</v>
      </c>
      <c r="D139" s="217" t="s">
        <v>754</v>
      </c>
      <c r="E139" s="218">
        <v>18</v>
      </c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</row>
    <row r="140" spans="1:17" x14ac:dyDescent="0.35">
      <c r="A140" s="194">
        <v>3</v>
      </c>
      <c r="B140" s="196"/>
      <c r="C140" s="209" t="s">
        <v>700</v>
      </c>
      <c r="D140" s="217" t="s">
        <v>754</v>
      </c>
      <c r="E140" s="218">
        <v>14</v>
      </c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</row>
    <row r="141" spans="1:17" x14ac:dyDescent="0.35">
      <c r="A141" s="194">
        <v>4</v>
      </c>
      <c r="B141" s="196"/>
      <c r="C141" s="209" t="s">
        <v>701</v>
      </c>
      <c r="D141" s="217" t="s">
        <v>754</v>
      </c>
      <c r="E141" s="218">
        <v>0</v>
      </c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</row>
    <row r="142" spans="1:17" x14ac:dyDescent="0.35">
      <c r="A142" s="194">
        <v>5</v>
      </c>
      <c r="B142" s="196"/>
      <c r="C142" s="209" t="s">
        <v>725</v>
      </c>
      <c r="D142" s="217" t="s">
        <v>754</v>
      </c>
      <c r="E142" s="218">
        <v>0</v>
      </c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</row>
    <row r="143" spans="1:17" x14ac:dyDescent="0.35">
      <c r="A143" s="194">
        <v>6</v>
      </c>
      <c r="B143" s="196"/>
      <c r="C143" s="209" t="s">
        <v>726</v>
      </c>
      <c r="D143" s="217" t="s">
        <v>754</v>
      </c>
      <c r="E143" s="218">
        <v>0</v>
      </c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</row>
    <row r="144" spans="1:17" x14ac:dyDescent="0.35">
      <c r="A144" s="194">
        <v>7</v>
      </c>
      <c r="B144" s="196"/>
      <c r="C144" s="209" t="s">
        <v>696</v>
      </c>
      <c r="D144" s="220" t="s">
        <v>754</v>
      </c>
      <c r="E144" s="219">
        <v>25</v>
      </c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</row>
    <row r="145" spans="1:17" x14ac:dyDescent="0.35">
      <c r="A145" s="194">
        <v>8</v>
      </c>
      <c r="B145" s="196"/>
      <c r="C145" s="209" t="s">
        <v>697</v>
      </c>
      <c r="D145" s="220" t="s">
        <v>754</v>
      </c>
      <c r="E145" s="218">
        <v>34</v>
      </c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</row>
    <row r="146" spans="1:17" x14ac:dyDescent="0.35">
      <c r="A146" s="194">
        <v>9</v>
      </c>
      <c r="B146" s="196"/>
      <c r="C146" s="209" t="s">
        <v>698</v>
      </c>
      <c r="D146" s="220" t="s">
        <v>754</v>
      </c>
      <c r="E146" s="218">
        <v>0</v>
      </c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</row>
    <row r="147" spans="1:17" x14ac:dyDescent="0.35">
      <c r="A147" s="194">
        <v>10</v>
      </c>
      <c r="B147" s="196"/>
      <c r="C147" s="209" t="s">
        <v>699</v>
      </c>
      <c r="D147" s="220" t="s">
        <v>754</v>
      </c>
      <c r="E147" s="218">
        <v>0</v>
      </c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</row>
    <row r="148" spans="1:17" x14ac:dyDescent="0.35">
      <c r="A148" s="194">
        <v>11</v>
      </c>
      <c r="B148" s="196"/>
      <c r="C148" s="209" t="s">
        <v>723</v>
      </c>
      <c r="D148" s="220" t="s">
        <v>754</v>
      </c>
      <c r="E148" s="218">
        <v>0</v>
      </c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</row>
    <row r="149" spans="1:17" x14ac:dyDescent="0.35">
      <c r="A149" s="194">
        <v>12</v>
      </c>
      <c r="B149" s="196"/>
      <c r="C149" s="209" t="s">
        <v>612</v>
      </c>
      <c r="D149" s="220" t="s">
        <v>761</v>
      </c>
      <c r="E149" s="219">
        <v>43</v>
      </c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</row>
    <row r="150" spans="1:17" x14ac:dyDescent="0.35">
      <c r="A150" s="194">
        <v>13</v>
      </c>
      <c r="B150" s="196"/>
      <c r="C150" s="209" t="s">
        <v>667</v>
      </c>
      <c r="D150" s="220" t="s">
        <v>644</v>
      </c>
      <c r="E150" s="219">
        <v>35</v>
      </c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</row>
    <row r="151" spans="1:17" x14ac:dyDescent="0.35">
      <c r="A151" s="194">
        <v>14</v>
      </c>
      <c r="B151" s="196"/>
      <c r="C151" s="209" t="s">
        <v>668</v>
      </c>
      <c r="D151" s="220" t="s">
        <v>644</v>
      </c>
      <c r="E151" s="219">
        <v>35</v>
      </c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</row>
    <row r="152" spans="1:17" x14ac:dyDescent="0.35">
      <c r="A152" s="194">
        <v>15</v>
      </c>
      <c r="B152" s="196"/>
      <c r="C152" s="209" t="s">
        <v>670</v>
      </c>
      <c r="D152" s="220" t="s">
        <v>644</v>
      </c>
      <c r="E152" s="219">
        <v>35</v>
      </c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</row>
    <row r="153" spans="1:17" x14ac:dyDescent="0.35">
      <c r="A153" s="194">
        <v>16</v>
      </c>
      <c r="B153" s="196"/>
      <c r="C153" s="209" t="s">
        <v>671</v>
      </c>
      <c r="D153" s="217" t="s">
        <v>644</v>
      </c>
      <c r="E153" s="219">
        <v>35</v>
      </c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</row>
    <row r="154" spans="1:17" x14ac:dyDescent="0.35">
      <c r="A154" s="194">
        <v>17</v>
      </c>
      <c r="B154" s="196"/>
      <c r="C154" s="209" t="s">
        <v>672</v>
      </c>
      <c r="D154" s="217" t="s">
        <v>644</v>
      </c>
      <c r="E154" s="219">
        <v>35</v>
      </c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</row>
    <row r="155" spans="1:17" x14ac:dyDescent="0.35">
      <c r="A155" s="194">
        <v>18</v>
      </c>
      <c r="B155" s="196"/>
      <c r="C155" s="209" t="s">
        <v>673</v>
      </c>
      <c r="D155" s="217" t="s">
        <v>644</v>
      </c>
      <c r="E155" s="219">
        <v>35</v>
      </c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</row>
    <row r="156" spans="1:17" x14ac:dyDescent="0.35">
      <c r="A156" s="194">
        <v>19</v>
      </c>
      <c r="B156" s="196"/>
      <c r="C156" s="209" t="s">
        <v>684</v>
      </c>
      <c r="D156" s="217" t="s">
        <v>644</v>
      </c>
      <c r="E156" s="219">
        <v>39</v>
      </c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</row>
    <row r="157" spans="1:17" x14ac:dyDescent="0.35">
      <c r="A157" s="194">
        <v>20</v>
      </c>
      <c r="B157" s="196"/>
      <c r="C157" s="209" t="s">
        <v>695</v>
      </c>
      <c r="D157" s="217" t="s">
        <v>644</v>
      </c>
      <c r="E157" s="219">
        <v>39</v>
      </c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</row>
    <row r="158" spans="1:17" x14ac:dyDescent="0.35">
      <c r="A158" s="194">
        <v>21</v>
      </c>
      <c r="B158" s="196"/>
      <c r="C158" s="209" t="s">
        <v>785</v>
      </c>
      <c r="D158" s="217" t="s">
        <v>641</v>
      </c>
      <c r="E158" s="219">
        <v>26</v>
      </c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</row>
    <row r="159" spans="1:17" x14ac:dyDescent="0.35">
      <c r="A159" s="197">
        <v>22</v>
      </c>
      <c r="B159" s="198"/>
      <c r="C159" s="203" t="s">
        <v>695</v>
      </c>
      <c r="D159" s="204" t="s">
        <v>644</v>
      </c>
      <c r="E159" s="205">
        <v>36</v>
      </c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497"/>
    <col min="2" max="2" width="5.81640625" style="497" customWidth="1"/>
    <col min="3" max="3" width="31.26953125" style="497" customWidth="1"/>
    <col min="4" max="4" width="11.1796875" style="498" customWidth="1"/>
    <col min="5" max="5" width="17.26953125" style="498" customWidth="1"/>
    <col min="6" max="6" width="12.1796875" style="498" customWidth="1"/>
    <col min="7" max="7" width="20.54296875" style="497" customWidth="1"/>
    <col min="8" max="8" width="25" style="497" customWidth="1"/>
    <col min="9" max="9" width="9.1796875" style="497"/>
    <col min="10" max="10" width="9.1796875" style="497" customWidth="1"/>
    <col min="11" max="257" width="9.1796875" style="497"/>
    <col min="258" max="258" width="5.81640625" style="497" customWidth="1"/>
    <col min="259" max="259" width="31.26953125" style="497" customWidth="1"/>
    <col min="260" max="260" width="11.1796875" style="497" customWidth="1"/>
    <col min="261" max="261" width="17.26953125" style="497" customWidth="1"/>
    <col min="262" max="262" width="12.1796875" style="497" customWidth="1"/>
    <col min="263" max="263" width="20.54296875" style="497" customWidth="1"/>
    <col min="264" max="264" width="25" style="497" customWidth="1"/>
    <col min="265" max="265" width="9.1796875" style="497"/>
    <col min="266" max="266" width="9.1796875" style="497" customWidth="1"/>
    <col min="267" max="513" width="9.1796875" style="497"/>
    <col min="514" max="514" width="5.81640625" style="497" customWidth="1"/>
    <col min="515" max="515" width="31.26953125" style="497" customWidth="1"/>
    <col min="516" max="516" width="11.1796875" style="497" customWidth="1"/>
    <col min="517" max="517" width="17.26953125" style="497" customWidth="1"/>
    <col min="518" max="518" width="12.1796875" style="497" customWidth="1"/>
    <col min="519" max="519" width="20.54296875" style="497" customWidth="1"/>
    <col min="520" max="520" width="25" style="497" customWidth="1"/>
    <col min="521" max="521" width="9.1796875" style="497"/>
    <col min="522" max="522" width="9.1796875" style="497" customWidth="1"/>
    <col min="523" max="769" width="9.1796875" style="497"/>
    <col min="770" max="770" width="5.81640625" style="497" customWidth="1"/>
    <col min="771" max="771" width="31.26953125" style="497" customWidth="1"/>
    <col min="772" max="772" width="11.1796875" style="497" customWidth="1"/>
    <col min="773" max="773" width="17.26953125" style="497" customWidth="1"/>
    <col min="774" max="774" width="12.1796875" style="497" customWidth="1"/>
    <col min="775" max="775" width="20.54296875" style="497" customWidth="1"/>
    <col min="776" max="776" width="25" style="497" customWidth="1"/>
    <col min="777" max="777" width="9.1796875" style="497"/>
    <col min="778" max="778" width="9.1796875" style="497" customWidth="1"/>
    <col min="779" max="1025" width="9.1796875" style="497"/>
    <col min="1026" max="1026" width="5.81640625" style="497" customWidth="1"/>
    <col min="1027" max="1027" width="31.26953125" style="497" customWidth="1"/>
    <col min="1028" max="1028" width="11.1796875" style="497" customWidth="1"/>
    <col min="1029" max="1029" width="17.26953125" style="497" customWidth="1"/>
    <col min="1030" max="1030" width="12.1796875" style="497" customWidth="1"/>
    <col min="1031" max="1031" width="20.54296875" style="497" customWidth="1"/>
    <col min="1032" max="1032" width="25" style="497" customWidth="1"/>
    <col min="1033" max="1033" width="9.1796875" style="497"/>
    <col min="1034" max="1034" width="9.1796875" style="497" customWidth="1"/>
    <col min="1035" max="1281" width="9.1796875" style="497"/>
    <col min="1282" max="1282" width="5.81640625" style="497" customWidth="1"/>
    <col min="1283" max="1283" width="31.26953125" style="497" customWidth="1"/>
    <col min="1284" max="1284" width="11.1796875" style="497" customWidth="1"/>
    <col min="1285" max="1285" width="17.26953125" style="497" customWidth="1"/>
    <col min="1286" max="1286" width="12.1796875" style="497" customWidth="1"/>
    <col min="1287" max="1287" width="20.54296875" style="497" customWidth="1"/>
    <col min="1288" max="1288" width="25" style="497" customWidth="1"/>
    <col min="1289" max="1289" width="9.1796875" style="497"/>
    <col min="1290" max="1290" width="9.1796875" style="497" customWidth="1"/>
    <col min="1291" max="1537" width="9.1796875" style="497"/>
    <col min="1538" max="1538" width="5.81640625" style="497" customWidth="1"/>
    <col min="1539" max="1539" width="31.26953125" style="497" customWidth="1"/>
    <col min="1540" max="1540" width="11.1796875" style="497" customWidth="1"/>
    <col min="1541" max="1541" width="17.26953125" style="497" customWidth="1"/>
    <col min="1542" max="1542" width="12.1796875" style="497" customWidth="1"/>
    <col min="1543" max="1543" width="20.54296875" style="497" customWidth="1"/>
    <col min="1544" max="1544" width="25" style="497" customWidth="1"/>
    <col min="1545" max="1545" width="9.1796875" style="497"/>
    <col min="1546" max="1546" width="9.1796875" style="497" customWidth="1"/>
    <col min="1547" max="1793" width="9.1796875" style="497"/>
    <col min="1794" max="1794" width="5.81640625" style="497" customWidth="1"/>
    <col min="1795" max="1795" width="31.26953125" style="497" customWidth="1"/>
    <col min="1796" max="1796" width="11.1796875" style="497" customWidth="1"/>
    <col min="1797" max="1797" width="17.26953125" style="497" customWidth="1"/>
    <col min="1798" max="1798" width="12.1796875" style="497" customWidth="1"/>
    <col min="1799" max="1799" width="20.54296875" style="497" customWidth="1"/>
    <col min="1800" max="1800" width="25" style="497" customWidth="1"/>
    <col min="1801" max="1801" width="9.1796875" style="497"/>
    <col min="1802" max="1802" width="9.1796875" style="497" customWidth="1"/>
    <col min="1803" max="2049" width="9.1796875" style="497"/>
    <col min="2050" max="2050" width="5.81640625" style="497" customWidth="1"/>
    <col min="2051" max="2051" width="31.26953125" style="497" customWidth="1"/>
    <col min="2052" max="2052" width="11.1796875" style="497" customWidth="1"/>
    <col min="2053" max="2053" width="17.26953125" style="497" customWidth="1"/>
    <col min="2054" max="2054" width="12.1796875" style="497" customWidth="1"/>
    <col min="2055" max="2055" width="20.54296875" style="497" customWidth="1"/>
    <col min="2056" max="2056" width="25" style="497" customWidth="1"/>
    <col min="2057" max="2057" width="9.1796875" style="497"/>
    <col min="2058" max="2058" width="9.1796875" style="497" customWidth="1"/>
    <col min="2059" max="2305" width="9.1796875" style="497"/>
    <col min="2306" max="2306" width="5.81640625" style="497" customWidth="1"/>
    <col min="2307" max="2307" width="31.26953125" style="497" customWidth="1"/>
    <col min="2308" max="2308" width="11.1796875" style="497" customWidth="1"/>
    <col min="2309" max="2309" width="17.26953125" style="497" customWidth="1"/>
    <col min="2310" max="2310" width="12.1796875" style="497" customWidth="1"/>
    <col min="2311" max="2311" width="20.54296875" style="497" customWidth="1"/>
    <col min="2312" max="2312" width="25" style="497" customWidth="1"/>
    <col min="2313" max="2313" width="9.1796875" style="497"/>
    <col min="2314" max="2314" width="9.1796875" style="497" customWidth="1"/>
    <col min="2315" max="2561" width="9.1796875" style="497"/>
    <col min="2562" max="2562" width="5.81640625" style="497" customWidth="1"/>
    <col min="2563" max="2563" width="31.26953125" style="497" customWidth="1"/>
    <col min="2564" max="2564" width="11.1796875" style="497" customWidth="1"/>
    <col min="2565" max="2565" width="17.26953125" style="497" customWidth="1"/>
    <col min="2566" max="2566" width="12.1796875" style="497" customWidth="1"/>
    <col min="2567" max="2567" width="20.54296875" style="497" customWidth="1"/>
    <col min="2568" max="2568" width="25" style="497" customWidth="1"/>
    <col min="2569" max="2569" width="9.1796875" style="497"/>
    <col min="2570" max="2570" width="9.1796875" style="497" customWidth="1"/>
    <col min="2571" max="2817" width="9.1796875" style="497"/>
    <col min="2818" max="2818" width="5.81640625" style="497" customWidth="1"/>
    <col min="2819" max="2819" width="31.26953125" style="497" customWidth="1"/>
    <col min="2820" max="2820" width="11.1796875" style="497" customWidth="1"/>
    <col min="2821" max="2821" width="17.26953125" style="497" customWidth="1"/>
    <col min="2822" max="2822" width="12.1796875" style="497" customWidth="1"/>
    <col min="2823" max="2823" width="20.54296875" style="497" customWidth="1"/>
    <col min="2824" max="2824" width="25" style="497" customWidth="1"/>
    <col min="2825" max="2825" width="9.1796875" style="497"/>
    <col min="2826" max="2826" width="9.1796875" style="497" customWidth="1"/>
    <col min="2827" max="3073" width="9.1796875" style="497"/>
    <col min="3074" max="3074" width="5.81640625" style="497" customWidth="1"/>
    <col min="3075" max="3075" width="31.26953125" style="497" customWidth="1"/>
    <col min="3076" max="3076" width="11.1796875" style="497" customWidth="1"/>
    <col min="3077" max="3077" width="17.26953125" style="497" customWidth="1"/>
    <col min="3078" max="3078" width="12.1796875" style="497" customWidth="1"/>
    <col min="3079" max="3079" width="20.54296875" style="497" customWidth="1"/>
    <col min="3080" max="3080" width="25" style="497" customWidth="1"/>
    <col min="3081" max="3081" width="9.1796875" style="497"/>
    <col min="3082" max="3082" width="9.1796875" style="497" customWidth="1"/>
    <col min="3083" max="3329" width="9.1796875" style="497"/>
    <col min="3330" max="3330" width="5.81640625" style="497" customWidth="1"/>
    <col min="3331" max="3331" width="31.26953125" style="497" customWidth="1"/>
    <col min="3332" max="3332" width="11.1796875" style="497" customWidth="1"/>
    <col min="3333" max="3333" width="17.26953125" style="497" customWidth="1"/>
    <col min="3334" max="3334" width="12.1796875" style="497" customWidth="1"/>
    <col min="3335" max="3335" width="20.54296875" style="497" customWidth="1"/>
    <col min="3336" max="3336" width="25" style="497" customWidth="1"/>
    <col min="3337" max="3337" width="9.1796875" style="497"/>
    <col min="3338" max="3338" width="9.1796875" style="497" customWidth="1"/>
    <col min="3339" max="3585" width="9.1796875" style="497"/>
    <col min="3586" max="3586" width="5.81640625" style="497" customWidth="1"/>
    <col min="3587" max="3587" width="31.26953125" style="497" customWidth="1"/>
    <col min="3588" max="3588" width="11.1796875" style="497" customWidth="1"/>
    <col min="3589" max="3589" width="17.26953125" style="497" customWidth="1"/>
    <col min="3590" max="3590" width="12.1796875" style="497" customWidth="1"/>
    <col min="3591" max="3591" width="20.54296875" style="497" customWidth="1"/>
    <col min="3592" max="3592" width="25" style="497" customWidth="1"/>
    <col min="3593" max="3593" width="9.1796875" style="497"/>
    <col min="3594" max="3594" width="9.1796875" style="497" customWidth="1"/>
    <col min="3595" max="3841" width="9.1796875" style="497"/>
    <col min="3842" max="3842" width="5.81640625" style="497" customWidth="1"/>
    <col min="3843" max="3843" width="31.26953125" style="497" customWidth="1"/>
    <col min="3844" max="3844" width="11.1796875" style="497" customWidth="1"/>
    <col min="3845" max="3845" width="17.26953125" style="497" customWidth="1"/>
    <col min="3846" max="3846" width="12.1796875" style="497" customWidth="1"/>
    <col min="3847" max="3847" width="20.54296875" style="497" customWidth="1"/>
    <col min="3848" max="3848" width="25" style="497" customWidth="1"/>
    <col min="3849" max="3849" width="9.1796875" style="497"/>
    <col min="3850" max="3850" width="9.1796875" style="497" customWidth="1"/>
    <col min="3851" max="4097" width="9.1796875" style="497"/>
    <col min="4098" max="4098" width="5.81640625" style="497" customWidth="1"/>
    <col min="4099" max="4099" width="31.26953125" style="497" customWidth="1"/>
    <col min="4100" max="4100" width="11.1796875" style="497" customWidth="1"/>
    <col min="4101" max="4101" width="17.26953125" style="497" customWidth="1"/>
    <col min="4102" max="4102" width="12.1796875" style="497" customWidth="1"/>
    <col min="4103" max="4103" width="20.54296875" style="497" customWidth="1"/>
    <col min="4104" max="4104" width="25" style="497" customWidth="1"/>
    <col min="4105" max="4105" width="9.1796875" style="497"/>
    <col min="4106" max="4106" width="9.1796875" style="497" customWidth="1"/>
    <col min="4107" max="4353" width="9.1796875" style="497"/>
    <col min="4354" max="4354" width="5.81640625" style="497" customWidth="1"/>
    <col min="4355" max="4355" width="31.26953125" style="497" customWidth="1"/>
    <col min="4356" max="4356" width="11.1796875" style="497" customWidth="1"/>
    <col min="4357" max="4357" width="17.26953125" style="497" customWidth="1"/>
    <col min="4358" max="4358" width="12.1796875" style="497" customWidth="1"/>
    <col min="4359" max="4359" width="20.54296875" style="497" customWidth="1"/>
    <col min="4360" max="4360" width="25" style="497" customWidth="1"/>
    <col min="4361" max="4361" width="9.1796875" style="497"/>
    <col min="4362" max="4362" width="9.1796875" style="497" customWidth="1"/>
    <col min="4363" max="4609" width="9.1796875" style="497"/>
    <col min="4610" max="4610" width="5.81640625" style="497" customWidth="1"/>
    <col min="4611" max="4611" width="31.26953125" style="497" customWidth="1"/>
    <col min="4612" max="4612" width="11.1796875" style="497" customWidth="1"/>
    <col min="4613" max="4613" width="17.26953125" style="497" customWidth="1"/>
    <col min="4614" max="4614" width="12.1796875" style="497" customWidth="1"/>
    <col min="4615" max="4615" width="20.54296875" style="497" customWidth="1"/>
    <col min="4616" max="4616" width="25" style="497" customWidth="1"/>
    <col min="4617" max="4617" width="9.1796875" style="497"/>
    <col min="4618" max="4618" width="9.1796875" style="497" customWidth="1"/>
    <col min="4619" max="4865" width="9.1796875" style="497"/>
    <col min="4866" max="4866" width="5.81640625" style="497" customWidth="1"/>
    <col min="4867" max="4867" width="31.26953125" style="497" customWidth="1"/>
    <col min="4868" max="4868" width="11.1796875" style="497" customWidth="1"/>
    <col min="4869" max="4869" width="17.26953125" style="497" customWidth="1"/>
    <col min="4870" max="4870" width="12.1796875" style="497" customWidth="1"/>
    <col min="4871" max="4871" width="20.54296875" style="497" customWidth="1"/>
    <col min="4872" max="4872" width="25" style="497" customWidth="1"/>
    <col min="4873" max="4873" width="9.1796875" style="497"/>
    <col min="4874" max="4874" width="9.1796875" style="497" customWidth="1"/>
    <col min="4875" max="5121" width="9.1796875" style="497"/>
    <col min="5122" max="5122" width="5.81640625" style="497" customWidth="1"/>
    <col min="5123" max="5123" width="31.26953125" style="497" customWidth="1"/>
    <col min="5124" max="5124" width="11.1796875" style="497" customWidth="1"/>
    <col min="5125" max="5125" width="17.26953125" style="497" customWidth="1"/>
    <col min="5126" max="5126" width="12.1796875" style="497" customWidth="1"/>
    <col min="5127" max="5127" width="20.54296875" style="497" customWidth="1"/>
    <col min="5128" max="5128" width="25" style="497" customWidth="1"/>
    <col min="5129" max="5129" width="9.1796875" style="497"/>
    <col min="5130" max="5130" width="9.1796875" style="497" customWidth="1"/>
    <col min="5131" max="5377" width="9.1796875" style="497"/>
    <col min="5378" max="5378" width="5.81640625" style="497" customWidth="1"/>
    <col min="5379" max="5379" width="31.26953125" style="497" customWidth="1"/>
    <col min="5380" max="5380" width="11.1796875" style="497" customWidth="1"/>
    <col min="5381" max="5381" width="17.26953125" style="497" customWidth="1"/>
    <col min="5382" max="5382" width="12.1796875" style="497" customWidth="1"/>
    <col min="5383" max="5383" width="20.54296875" style="497" customWidth="1"/>
    <col min="5384" max="5384" width="25" style="497" customWidth="1"/>
    <col min="5385" max="5385" width="9.1796875" style="497"/>
    <col min="5386" max="5386" width="9.1796875" style="497" customWidth="1"/>
    <col min="5387" max="5633" width="9.1796875" style="497"/>
    <col min="5634" max="5634" width="5.81640625" style="497" customWidth="1"/>
    <col min="5635" max="5635" width="31.26953125" style="497" customWidth="1"/>
    <col min="5636" max="5636" width="11.1796875" style="497" customWidth="1"/>
    <col min="5637" max="5637" width="17.26953125" style="497" customWidth="1"/>
    <col min="5638" max="5638" width="12.1796875" style="497" customWidth="1"/>
    <col min="5639" max="5639" width="20.54296875" style="497" customWidth="1"/>
    <col min="5640" max="5640" width="25" style="497" customWidth="1"/>
    <col min="5641" max="5641" width="9.1796875" style="497"/>
    <col min="5642" max="5642" width="9.1796875" style="497" customWidth="1"/>
    <col min="5643" max="5889" width="9.1796875" style="497"/>
    <col min="5890" max="5890" width="5.81640625" style="497" customWidth="1"/>
    <col min="5891" max="5891" width="31.26953125" style="497" customWidth="1"/>
    <col min="5892" max="5892" width="11.1796875" style="497" customWidth="1"/>
    <col min="5893" max="5893" width="17.26953125" style="497" customWidth="1"/>
    <col min="5894" max="5894" width="12.1796875" style="497" customWidth="1"/>
    <col min="5895" max="5895" width="20.54296875" style="497" customWidth="1"/>
    <col min="5896" max="5896" width="25" style="497" customWidth="1"/>
    <col min="5897" max="5897" width="9.1796875" style="497"/>
    <col min="5898" max="5898" width="9.1796875" style="497" customWidth="1"/>
    <col min="5899" max="6145" width="9.1796875" style="497"/>
    <col min="6146" max="6146" width="5.81640625" style="497" customWidth="1"/>
    <col min="6147" max="6147" width="31.26953125" style="497" customWidth="1"/>
    <col min="6148" max="6148" width="11.1796875" style="497" customWidth="1"/>
    <col min="6149" max="6149" width="17.26953125" style="497" customWidth="1"/>
    <col min="6150" max="6150" width="12.1796875" style="497" customWidth="1"/>
    <col min="6151" max="6151" width="20.54296875" style="497" customWidth="1"/>
    <col min="6152" max="6152" width="25" style="497" customWidth="1"/>
    <col min="6153" max="6153" width="9.1796875" style="497"/>
    <col min="6154" max="6154" width="9.1796875" style="497" customWidth="1"/>
    <col min="6155" max="6401" width="9.1796875" style="497"/>
    <col min="6402" max="6402" width="5.81640625" style="497" customWidth="1"/>
    <col min="6403" max="6403" width="31.26953125" style="497" customWidth="1"/>
    <col min="6404" max="6404" width="11.1796875" style="497" customWidth="1"/>
    <col min="6405" max="6405" width="17.26953125" style="497" customWidth="1"/>
    <col min="6406" max="6406" width="12.1796875" style="497" customWidth="1"/>
    <col min="6407" max="6407" width="20.54296875" style="497" customWidth="1"/>
    <col min="6408" max="6408" width="25" style="497" customWidth="1"/>
    <col min="6409" max="6409" width="9.1796875" style="497"/>
    <col min="6410" max="6410" width="9.1796875" style="497" customWidth="1"/>
    <col min="6411" max="6657" width="9.1796875" style="497"/>
    <col min="6658" max="6658" width="5.81640625" style="497" customWidth="1"/>
    <col min="6659" max="6659" width="31.26953125" style="497" customWidth="1"/>
    <col min="6660" max="6660" width="11.1796875" style="497" customWidth="1"/>
    <col min="6661" max="6661" width="17.26953125" style="497" customWidth="1"/>
    <col min="6662" max="6662" width="12.1796875" style="497" customWidth="1"/>
    <col min="6663" max="6663" width="20.54296875" style="497" customWidth="1"/>
    <col min="6664" max="6664" width="25" style="497" customWidth="1"/>
    <col min="6665" max="6665" width="9.1796875" style="497"/>
    <col min="6666" max="6666" width="9.1796875" style="497" customWidth="1"/>
    <col min="6667" max="6913" width="9.1796875" style="497"/>
    <col min="6914" max="6914" width="5.81640625" style="497" customWidth="1"/>
    <col min="6915" max="6915" width="31.26953125" style="497" customWidth="1"/>
    <col min="6916" max="6916" width="11.1796875" style="497" customWidth="1"/>
    <col min="6917" max="6917" width="17.26953125" style="497" customWidth="1"/>
    <col min="6918" max="6918" width="12.1796875" style="497" customWidth="1"/>
    <col min="6919" max="6919" width="20.54296875" style="497" customWidth="1"/>
    <col min="6920" max="6920" width="25" style="497" customWidth="1"/>
    <col min="6921" max="6921" width="9.1796875" style="497"/>
    <col min="6922" max="6922" width="9.1796875" style="497" customWidth="1"/>
    <col min="6923" max="7169" width="9.1796875" style="497"/>
    <col min="7170" max="7170" width="5.81640625" style="497" customWidth="1"/>
    <col min="7171" max="7171" width="31.26953125" style="497" customWidth="1"/>
    <col min="7172" max="7172" width="11.1796875" style="497" customWidth="1"/>
    <col min="7173" max="7173" width="17.26953125" style="497" customWidth="1"/>
    <col min="7174" max="7174" width="12.1796875" style="497" customWidth="1"/>
    <col min="7175" max="7175" width="20.54296875" style="497" customWidth="1"/>
    <col min="7176" max="7176" width="25" style="497" customWidth="1"/>
    <col min="7177" max="7177" width="9.1796875" style="497"/>
    <col min="7178" max="7178" width="9.1796875" style="497" customWidth="1"/>
    <col min="7179" max="7425" width="9.1796875" style="497"/>
    <col min="7426" max="7426" width="5.81640625" style="497" customWidth="1"/>
    <col min="7427" max="7427" width="31.26953125" style="497" customWidth="1"/>
    <col min="7428" max="7428" width="11.1796875" style="497" customWidth="1"/>
    <col min="7429" max="7429" width="17.26953125" style="497" customWidth="1"/>
    <col min="7430" max="7430" width="12.1796875" style="497" customWidth="1"/>
    <col min="7431" max="7431" width="20.54296875" style="497" customWidth="1"/>
    <col min="7432" max="7432" width="25" style="497" customWidth="1"/>
    <col min="7433" max="7433" width="9.1796875" style="497"/>
    <col min="7434" max="7434" width="9.1796875" style="497" customWidth="1"/>
    <col min="7435" max="7681" width="9.1796875" style="497"/>
    <col min="7682" max="7682" width="5.81640625" style="497" customWidth="1"/>
    <col min="7683" max="7683" width="31.26953125" style="497" customWidth="1"/>
    <col min="7684" max="7684" width="11.1796875" style="497" customWidth="1"/>
    <col min="7685" max="7685" width="17.26953125" style="497" customWidth="1"/>
    <col min="7686" max="7686" width="12.1796875" style="497" customWidth="1"/>
    <col min="7687" max="7687" width="20.54296875" style="497" customWidth="1"/>
    <col min="7688" max="7688" width="25" style="497" customWidth="1"/>
    <col min="7689" max="7689" width="9.1796875" style="497"/>
    <col min="7690" max="7690" width="9.1796875" style="497" customWidth="1"/>
    <col min="7691" max="7937" width="9.1796875" style="497"/>
    <col min="7938" max="7938" width="5.81640625" style="497" customWidth="1"/>
    <col min="7939" max="7939" width="31.26953125" style="497" customWidth="1"/>
    <col min="7940" max="7940" width="11.1796875" style="497" customWidth="1"/>
    <col min="7941" max="7941" width="17.26953125" style="497" customWidth="1"/>
    <col min="7942" max="7942" width="12.1796875" style="497" customWidth="1"/>
    <col min="7943" max="7943" width="20.54296875" style="497" customWidth="1"/>
    <col min="7944" max="7944" width="25" style="497" customWidth="1"/>
    <col min="7945" max="7945" width="9.1796875" style="497"/>
    <col min="7946" max="7946" width="9.1796875" style="497" customWidth="1"/>
    <col min="7947" max="8193" width="9.1796875" style="497"/>
    <col min="8194" max="8194" width="5.81640625" style="497" customWidth="1"/>
    <col min="8195" max="8195" width="31.26953125" style="497" customWidth="1"/>
    <col min="8196" max="8196" width="11.1796875" style="497" customWidth="1"/>
    <col min="8197" max="8197" width="17.26953125" style="497" customWidth="1"/>
    <col min="8198" max="8198" width="12.1796875" style="497" customWidth="1"/>
    <col min="8199" max="8199" width="20.54296875" style="497" customWidth="1"/>
    <col min="8200" max="8200" width="25" style="497" customWidth="1"/>
    <col min="8201" max="8201" width="9.1796875" style="497"/>
    <col min="8202" max="8202" width="9.1796875" style="497" customWidth="1"/>
    <col min="8203" max="8449" width="9.1796875" style="497"/>
    <col min="8450" max="8450" width="5.81640625" style="497" customWidth="1"/>
    <col min="8451" max="8451" width="31.26953125" style="497" customWidth="1"/>
    <col min="8452" max="8452" width="11.1796875" style="497" customWidth="1"/>
    <col min="8453" max="8453" width="17.26953125" style="497" customWidth="1"/>
    <col min="8454" max="8454" width="12.1796875" style="497" customWidth="1"/>
    <col min="8455" max="8455" width="20.54296875" style="497" customWidth="1"/>
    <col min="8456" max="8456" width="25" style="497" customWidth="1"/>
    <col min="8457" max="8457" width="9.1796875" style="497"/>
    <col min="8458" max="8458" width="9.1796875" style="497" customWidth="1"/>
    <col min="8459" max="8705" width="9.1796875" style="497"/>
    <col min="8706" max="8706" width="5.81640625" style="497" customWidth="1"/>
    <col min="8707" max="8707" width="31.26953125" style="497" customWidth="1"/>
    <col min="8708" max="8708" width="11.1796875" style="497" customWidth="1"/>
    <col min="8709" max="8709" width="17.26953125" style="497" customWidth="1"/>
    <col min="8710" max="8710" width="12.1796875" style="497" customWidth="1"/>
    <col min="8711" max="8711" width="20.54296875" style="497" customWidth="1"/>
    <col min="8712" max="8712" width="25" style="497" customWidth="1"/>
    <col min="8713" max="8713" width="9.1796875" style="497"/>
    <col min="8714" max="8714" width="9.1796875" style="497" customWidth="1"/>
    <col min="8715" max="8961" width="9.1796875" style="497"/>
    <col min="8962" max="8962" width="5.81640625" style="497" customWidth="1"/>
    <col min="8963" max="8963" width="31.26953125" style="497" customWidth="1"/>
    <col min="8964" max="8964" width="11.1796875" style="497" customWidth="1"/>
    <col min="8965" max="8965" width="17.26953125" style="497" customWidth="1"/>
    <col min="8966" max="8966" width="12.1796875" style="497" customWidth="1"/>
    <col min="8967" max="8967" width="20.54296875" style="497" customWidth="1"/>
    <col min="8968" max="8968" width="25" style="497" customWidth="1"/>
    <col min="8969" max="8969" width="9.1796875" style="497"/>
    <col min="8970" max="8970" width="9.1796875" style="497" customWidth="1"/>
    <col min="8971" max="9217" width="9.1796875" style="497"/>
    <col min="9218" max="9218" width="5.81640625" style="497" customWidth="1"/>
    <col min="9219" max="9219" width="31.26953125" style="497" customWidth="1"/>
    <col min="9220" max="9220" width="11.1796875" style="497" customWidth="1"/>
    <col min="9221" max="9221" width="17.26953125" style="497" customWidth="1"/>
    <col min="9222" max="9222" width="12.1796875" style="497" customWidth="1"/>
    <col min="9223" max="9223" width="20.54296875" style="497" customWidth="1"/>
    <col min="9224" max="9224" width="25" style="497" customWidth="1"/>
    <col min="9225" max="9225" width="9.1796875" style="497"/>
    <col min="9226" max="9226" width="9.1796875" style="497" customWidth="1"/>
    <col min="9227" max="9473" width="9.1796875" style="497"/>
    <col min="9474" max="9474" width="5.81640625" style="497" customWidth="1"/>
    <col min="9475" max="9475" width="31.26953125" style="497" customWidth="1"/>
    <col min="9476" max="9476" width="11.1796875" style="497" customWidth="1"/>
    <col min="9477" max="9477" width="17.26953125" style="497" customWidth="1"/>
    <col min="9478" max="9478" width="12.1796875" style="497" customWidth="1"/>
    <col min="9479" max="9479" width="20.54296875" style="497" customWidth="1"/>
    <col min="9480" max="9480" width="25" style="497" customWidth="1"/>
    <col min="9481" max="9481" width="9.1796875" style="497"/>
    <col min="9482" max="9482" width="9.1796875" style="497" customWidth="1"/>
    <col min="9483" max="9729" width="9.1796875" style="497"/>
    <col min="9730" max="9730" width="5.81640625" style="497" customWidth="1"/>
    <col min="9731" max="9731" width="31.26953125" style="497" customWidth="1"/>
    <col min="9732" max="9732" width="11.1796875" style="497" customWidth="1"/>
    <col min="9733" max="9733" width="17.26953125" style="497" customWidth="1"/>
    <col min="9734" max="9734" width="12.1796875" style="497" customWidth="1"/>
    <col min="9735" max="9735" width="20.54296875" style="497" customWidth="1"/>
    <col min="9736" max="9736" width="25" style="497" customWidth="1"/>
    <col min="9737" max="9737" width="9.1796875" style="497"/>
    <col min="9738" max="9738" width="9.1796875" style="497" customWidth="1"/>
    <col min="9739" max="9985" width="9.1796875" style="497"/>
    <col min="9986" max="9986" width="5.81640625" style="497" customWidth="1"/>
    <col min="9987" max="9987" width="31.26953125" style="497" customWidth="1"/>
    <col min="9988" max="9988" width="11.1796875" style="497" customWidth="1"/>
    <col min="9989" max="9989" width="17.26953125" style="497" customWidth="1"/>
    <col min="9990" max="9990" width="12.1796875" style="497" customWidth="1"/>
    <col min="9991" max="9991" width="20.54296875" style="497" customWidth="1"/>
    <col min="9992" max="9992" width="25" style="497" customWidth="1"/>
    <col min="9993" max="9993" width="9.1796875" style="497"/>
    <col min="9994" max="9994" width="9.1796875" style="497" customWidth="1"/>
    <col min="9995" max="10241" width="9.1796875" style="497"/>
    <col min="10242" max="10242" width="5.81640625" style="497" customWidth="1"/>
    <col min="10243" max="10243" width="31.26953125" style="497" customWidth="1"/>
    <col min="10244" max="10244" width="11.1796875" style="497" customWidth="1"/>
    <col min="10245" max="10245" width="17.26953125" style="497" customWidth="1"/>
    <col min="10246" max="10246" width="12.1796875" style="497" customWidth="1"/>
    <col min="10247" max="10247" width="20.54296875" style="497" customWidth="1"/>
    <col min="10248" max="10248" width="25" style="497" customWidth="1"/>
    <col min="10249" max="10249" width="9.1796875" style="497"/>
    <col min="10250" max="10250" width="9.1796875" style="497" customWidth="1"/>
    <col min="10251" max="10497" width="9.1796875" style="497"/>
    <col min="10498" max="10498" width="5.81640625" style="497" customWidth="1"/>
    <col min="10499" max="10499" width="31.26953125" style="497" customWidth="1"/>
    <col min="10500" max="10500" width="11.1796875" style="497" customWidth="1"/>
    <col min="10501" max="10501" width="17.26953125" style="497" customWidth="1"/>
    <col min="10502" max="10502" width="12.1796875" style="497" customWidth="1"/>
    <col min="10503" max="10503" width="20.54296875" style="497" customWidth="1"/>
    <col min="10504" max="10504" width="25" style="497" customWidth="1"/>
    <col min="10505" max="10505" width="9.1796875" style="497"/>
    <col min="10506" max="10506" width="9.1796875" style="497" customWidth="1"/>
    <col min="10507" max="10753" width="9.1796875" style="497"/>
    <col min="10754" max="10754" width="5.81640625" style="497" customWidth="1"/>
    <col min="10755" max="10755" width="31.26953125" style="497" customWidth="1"/>
    <col min="10756" max="10756" width="11.1796875" style="497" customWidth="1"/>
    <col min="10757" max="10757" width="17.26953125" style="497" customWidth="1"/>
    <col min="10758" max="10758" width="12.1796875" style="497" customWidth="1"/>
    <col min="10759" max="10759" width="20.54296875" style="497" customWidth="1"/>
    <col min="10760" max="10760" width="25" style="497" customWidth="1"/>
    <col min="10761" max="10761" width="9.1796875" style="497"/>
    <col min="10762" max="10762" width="9.1796875" style="497" customWidth="1"/>
    <col min="10763" max="11009" width="9.1796875" style="497"/>
    <col min="11010" max="11010" width="5.81640625" style="497" customWidth="1"/>
    <col min="11011" max="11011" width="31.26953125" style="497" customWidth="1"/>
    <col min="11012" max="11012" width="11.1796875" style="497" customWidth="1"/>
    <col min="11013" max="11013" width="17.26953125" style="497" customWidth="1"/>
    <col min="11014" max="11014" width="12.1796875" style="497" customWidth="1"/>
    <col min="11015" max="11015" width="20.54296875" style="497" customWidth="1"/>
    <col min="11016" max="11016" width="25" style="497" customWidth="1"/>
    <col min="11017" max="11017" width="9.1796875" style="497"/>
    <col min="11018" max="11018" width="9.1796875" style="497" customWidth="1"/>
    <col min="11019" max="11265" width="9.1796875" style="497"/>
    <col min="11266" max="11266" width="5.81640625" style="497" customWidth="1"/>
    <col min="11267" max="11267" width="31.26953125" style="497" customWidth="1"/>
    <col min="11268" max="11268" width="11.1796875" style="497" customWidth="1"/>
    <col min="11269" max="11269" width="17.26953125" style="497" customWidth="1"/>
    <col min="11270" max="11270" width="12.1796875" style="497" customWidth="1"/>
    <col min="11271" max="11271" width="20.54296875" style="497" customWidth="1"/>
    <col min="11272" max="11272" width="25" style="497" customWidth="1"/>
    <col min="11273" max="11273" width="9.1796875" style="497"/>
    <col min="11274" max="11274" width="9.1796875" style="497" customWidth="1"/>
    <col min="11275" max="11521" width="9.1796875" style="497"/>
    <col min="11522" max="11522" width="5.81640625" style="497" customWidth="1"/>
    <col min="11523" max="11523" width="31.26953125" style="497" customWidth="1"/>
    <col min="11524" max="11524" width="11.1796875" style="497" customWidth="1"/>
    <col min="11525" max="11525" width="17.26953125" style="497" customWidth="1"/>
    <col min="11526" max="11526" width="12.1796875" style="497" customWidth="1"/>
    <col min="11527" max="11527" width="20.54296875" style="497" customWidth="1"/>
    <col min="11528" max="11528" width="25" style="497" customWidth="1"/>
    <col min="11529" max="11529" width="9.1796875" style="497"/>
    <col min="11530" max="11530" width="9.1796875" style="497" customWidth="1"/>
    <col min="11531" max="11777" width="9.1796875" style="497"/>
    <col min="11778" max="11778" width="5.81640625" style="497" customWidth="1"/>
    <col min="11779" max="11779" width="31.26953125" style="497" customWidth="1"/>
    <col min="11780" max="11780" width="11.1796875" style="497" customWidth="1"/>
    <col min="11781" max="11781" width="17.26953125" style="497" customWidth="1"/>
    <col min="11782" max="11782" width="12.1796875" style="497" customWidth="1"/>
    <col min="11783" max="11783" width="20.54296875" style="497" customWidth="1"/>
    <col min="11784" max="11784" width="25" style="497" customWidth="1"/>
    <col min="11785" max="11785" width="9.1796875" style="497"/>
    <col min="11786" max="11786" width="9.1796875" style="497" customWidth="1"/>
    <col min="11787" max="12033" width="9.1796875" style="497"/>
    <col min="12034" max="12034" width="5.81640625" style="497" customWidth="1"/>
    <col min="12035" max="12035" width="31.26953125" style="497" customWidth="1"/>
    <col min="12036" max="12036" width="11.1796875" style="497" customWidth="1"/>
    <col min="12037" max="12037" width="17.26953125" style="497" customWidth="1"/>
    <col min="12038" max="12038" width="12.1796875" style="497" customWidth="1"/>
    <col min="12039" max="12039" width="20.54296875" style="497" customWidth="1"/>
    <col min="12040" max="12040" width="25" style="497" customWidth="1"/>
    <col min="12041" max="12041" width="9.1796875" style="497"/>
    <col min="12042" max="12042" width="9.1796875" style="497" customWidth="1"/>
    <col min="12043" max="12289" width="9.1796875" style="497"/>
    <col min="12290" max="12290" width="5.81640625" style="497" customWidth="1"/>
    <col min="12291" max="12291" width="31.26953125" style="497" customWidth="1"/>
    <col min="12292" max="12292" width="11.1796875" style="497" customWidth="1"/>
    <col min="12293" max="12293" width="17.26953125" style="497" customWidth="1"/>
    <col min="12294" max="12294" width="12.1796875" style="497" customWidth="1"/>
    <col min="12295" max="12295" width="20.54296875" style="497" customWidth="1"/>
    <col min="12296" max="12296" width="25" style="497" customWidth="1"/>
    <col min="12297" max="12297" width="9.1796875" style="497"/>
    <col min="12298" max="12298" width="9.1796875" style="497" customWidth="1"/>
    <col min="12299" max="12545" width="9.1796875" style="497"/>
    <col min="12546" max="12546" width="5.81640625" style="497" customWidth="1"/>
    <col min="12547" max="12547" width="31.26953125" style="497" customWidth="1"/>
    <col min="12548" max="12548" width="11.1796875" style="497" customWidth="1"/>
    <col min="12549" max="12549" width="17.26953125" style="497" customWidth="1"/>
    <col min="12550" max="12550" width="12.1796875" style="497" customWidth="1"/>
    <col min="12551" max="12551" width="20.54296875" style="497" customWidth="1"/>
    <col min="12552" max="12552" width="25" style="497" customWidth="1"/>
    <col min="12553" max="12553" width="9.1796875" style="497"/>
    <col min="12554" max="12554" width="9.1796875" style="497" customWidth="1"/>
    <col min="12555" max="12801" width="9.1796875" style="497"/>
    <col min="12802" max="12802" width="5.81640625" style="497" customWidth="1"/>
    <col min="12803" max="12803" width="31.26953125" style="497" customWidth="1"/>
    <col min="12804" max="12804" width="11.1796875" style="497" customWidth="1"/>
    <col min="12805" max="12805" width="17.26953125" style="497" customWidth="1"/>
    <col min="12806" max="12806" width="12.1796875" style="497" customWidth="1"/>
    <col min="12807" max="12807" width="20.54296875" style="497" customWidth="1"/>
    <col min="12808" max="12808" width="25" style="497" customWidth="1"/>
    <col min="12809" max="12809" width="9.1796875" style="497"/>
    <col min="12810" max="12810" width="9.1796875" style="497" customWidth="1"/>
    <col min="12811" max="13057" width="9.1796875" style="497"/>
    <col min="13058" max="13058" width="5.81640625" style="497" customWidth="1"/>
    <col min="13059" max="13059" width="31.26953125" style="497" customWidth="1"/>
    <col min="13060" max="13060" width="11.1796875" style="497" customWidth="1"/>
    <col min="13061" max="13061" width="17.26953125" style="497" customWidth="1"/>
    <col min="13062" max="13062" width="12.1796875" style="497" customWidth="1"/>
    <col min="13063" max="13063" width="20.54296875" style="497" customWidth="1"/>
    <col min="13064" max="13064" width="25" style="497" customWidth="1"/>
    <col min="13065" max="13065" width="9.1796875" style="497"/>
    <col min="13066" max="13066" width="9.1796875" style="497" customWidth="1"/>
    <col min="13067" max="13313" width="9.1796875" style="497"/>
    <col min="13314" max="13314" width="5.81640625" style="497" customWidth="1"/>
    <col min="13315" max="13315" width="31.26953125" style="497" customWidth="1"/>
    <col min="13316" max="13316" width="11.1796875" style="497" customWidth="1"/>
    <col min="13317" max="13317" width="17.26953125" style="497" customWidth="1"/>
    <col min="13318" max="13318" width="12.1796875" style="497" customWidth="1"/>
    <col min="13319" max="13319" width="20.54296875" style="497" customWidth="1"/>
    <col min="13320" max="13320" width="25" style="497" customWidth="1"/>
    <col min="13321" max="13321" width="9.1796875" style="497"/>
    <col min="13322" max="13322" width="9.1796875" style="497" customWidth="1"/>
    <col min="13323" max="13569" width="9.1796875" style="497"/>
    <col min="13570" max="13570" width="5.81640625" style="497" customWidth="1"/>
    <col min="13571" max="13571" width="31.26953125" style="497" customWidth="1"/>
    <col min="13572" max="13572" width="11.1796875" style="497" customWidth="1"/>
    <col min="13573" max="13573" width="17.26953125" style="497" customWidth="1"/>
    <col min="13574" max="13574" width="12.1796875" style="497" customWidth="1"/>
    <col min="13575" max="13575" width="20.54296875" style="497" customWidth="1"/>
    <col min="13576" max="13576" width="25" style="497" customWidth="1"/>
    <col min="13577" max="13577" width="9.1796875" style="497"/>
    <col min="13578" max="13578" width="9.1796875" style="497" customWidth="1"/>
    <col min="13579" max="13825" width="9.1796875" style="497"/>
    <col min="13826" max="13826" width="5.81640625" style="497" customWidth="1"/>
    <col min="13827" max="13827" width="31.26953125" style="497" customWidth="1"/>
    <col min="13828" max="13828" width="11.1796875" style="497" customWidth="1"/>
    <col min="13829" max="13829" width="17.26953125" style="497" customWidth="1"/>
    <col min="13830" max="13830" width="12.1796875" style="497" customWidth="1"/>
    <col min="13831" max="13831" width="20.54296875" style="497" customWidth="1"/>
    <col min="13832" max="13832" width="25" style="497" customWidth="1"/>
    <col min="13833" max="13833" width="9.1796875" style="497"/>
    <col min="13834" max="13834" width="9.1796875" style="497" customWidth="1"/>
    <col min="13835" max="14081" width="9.1796875" style="497"/>
    <col min="14082" max="14082" width="5.81640625" style="497" customWidth="1"/>
    <col min="14083" max="14083" width="31.26953125" style="497" customWidth="1"/>
    <col min="14084" max="14084" width="11.1796875" style="497" customWidth="1"/>
    <col min="14085" max="14085" width="17.26953125" style="497" customWidth="1"/>
    <col min="14086" max="14086" width="12.1796875" style="497" customWidth="1"/>
    <col min="14087" max="14087" width="20.54296875" style="497" customWidth="1"/>
    <col min="14088" max="14088" width="25" style="497" customWidth="1"/>
    <col min="14089" max="14089" width="9.1796875" style="497"/>
    <col min="14090" max="14090" width="9.1796875" style="497" customWidth="1"/>
    <col min="14091" max="14337" width="9.1796875" style="497"/>
    <col min="14338" max="14338" width="5.81640625" style="497" customWidth="1"/>
    <col min="14339" max="14339" width="31.26953125" style="497" customWidth="1"/>
    <col min="14340" max="14340" width="11.1796875" style="497" customWidth="1"/>
    <col min="14341" max="14341" width="17.26953125" style="497" customWidth="1"/>
    <col min="14342" max="14342" width="12.1796875" style="497" customWidth="1"/>
    <col min="14343" max="14343" width="20.54296875" style="497" customWidth="1"/>
    <col min="14344" max="14344" width="25" style="497" customWidth="1"/>
    <col min="14345" max="14345" width="9.1796875" style="497"/>
    <col min="14346" max="14346" width="9.1796875" style="497" customWidth="1"/>
    <col min="14347" max="14593" width="9.1796875" style="497"/>
    <col min="14594" max="14594" width="5.81640625" style="497" customWidth="1"/>
    <col min="14595" max="14595" width="31.26953125" style="497" customWidth="1"/>
    <col min="14596" max="14596" width="11.1796875" style="497" customWidth="1"/>
    <col min="14597" max="14597" width="17.26953125" style="497" customWidth="1"/>
    <col min="14598" max="14598" width="12.1796875" style="497" customWidth="1"/>
    <col min="14599" max="14599" width="20.54296875" style="497" customWidth="1"/>
    <col min="14600" max="14600" width="25" style="497" customWidth="1"/>
    <col min="14601" max="14601" width="9.1796875" style="497"/>
    <col min="14602" max="14602" width="9.1796875" style="497" customWidth="1"/>
    <col min="14603" max="14849" width="9.1796875" style="497"/>
    <col min="14850" max="14850" width="5.81640625" style="497" customWidth="1"/>
    <col min="14851" max="14851" width="31.26953125" style="497" customWidth="1"/>
    <col min="14852" max="14852" width="11.1796875" style="497" customWidth="1"/>
    <col min="14853" max="14853" width="17.26953125" style="497" customWidth="1"/>
    <col min="14854" max="14854" width="12.1796875" style="497" customWidth="1"/>
    <col min="14855" max="14855" width="20.54296875" style="497" customWidth="1"/>
    <col min="14856" max="14856" width="25" style="497" customWidth="1"/>
    <col min="14857" max="14857" width="9.1796875" style="497"/>
    <col min="14858" max="14858" width="9.1796875" style="497" customWidth="1"/>
    <col min="14859" max="15105" width="9.1796875" style="497"/>
    <col min="15106" max="15106" width="5.81640625" style="497" customWidth="1"/>
    <col min="15107" max="15107" width="31.26953125" style="497" customWidth="1"/>
    <col min="15108" max="15108" width="11.1796875" style="497" customWidth="1"/>
    <col min="15109" max="15109" width="17.26953125" style="497" customWidth="1"/>
    <col min="15110" max="15110" width="12.1796875" style="497" customWidth="1"/>
    <col min="15111" max="15111" width="20.54296875" style="497" customWidth="1"/>
    <col min="15112" max="15112" width="25" style="497" customWidth="1"/>
    <col min="15113" max="15113" width="9.1796875" style="497"/>
    <col min="15114" max="15114" width="9.1796875" style="497" customWidth="1"/>
    <col min="15115" max="15361" width="9.1796875" style="497"/>
    <col min="15362" max="15362" width="5.81640625" style="497" customWidth="1"/>
    <col min="15363" max="15363" width="31.26953125" style="497" customWidth="1"/>
    <col min="15364" max="15364" width="11.1796875" style="497" customWidth="1"/>
    <col min="15365" max="15365" width="17.26953125" style="497" customWidth="1"/>
    <col min="15366" max="15366" width="12.1796875" style="497" customWidth="1"/>
    <col min="15367" max="15367" width="20.54296875" style="497" customWidth="1"/>
    <col min="15368" max="15368" width="25" style="497" customWidth="1"/>
    <col min="15369" max="15369" width="9.1796875" style="497"/>
    <col min="15370" max="15370" width="9.1796875" style="497" customWidth="1"/>
    <col min="15371" max="15617" width="9.1796875" style="497"/>
    <col min="15618" max="15618" width="5.81640625" style="497" customWidth="1"/>
    <col min="15619" max="15619" width="31.26953125" style="497" customWidth="1"/>
    <col min="15620" max="15620" width="11.1796875" style="497" customWidth="1"/>
    <col min="15621" max="15621" width="17.26953125" style="497" customWidth="1"/>
    <col min="15622" max="15622" width="12.1796875" style="497" customWidth="1"/>
    <col min="15623" max="15623" width="20.54296875" style="497" customWidth="1"/>
    <col min="15624" max="15624" width="25" style="497" customWidth="1"/>
    <col min="15625" max="15625" width="9.1796875" style="497"/>
    <col min="15626" max="15626" width="9.1796875" style="497" customWidth="1"/>
    <col min="15627" max="15873" width="9.1796875" style="497"/>
    <col min="15874" max="15874" width="5.81640625" style="497" customWidth="1"/>
    <col min="15875" max="15875" width="31.26953125" style="497" customWidth="1"/>
    <col min="15876" max="15876" width="11.1796875" style="497" customWidth="1"/>
    <col min="15877" max="15877" width="17.26953125" style="497" customWidth="1"/>
    <col min="15878" max="15878" width="12.1796875" style="497" customWidth="1"/>
    <col min="15879" max="15879" width="20.54296875" style="497" customWidth="1"/>
    <col min="15880" max="15880" width="25" style="497" customWidth="1"/>
    <col min="15881" max="15881" width="9.1796875" style="497"/>
    <col min="15882" max="15882" width="9.1796875" style="497" customWidth="1"/>
    <col min="15883" max="16129" width="9.1796875" style="497"/>
    <col min="16130" max="16130" width="5.81640625" style="497" customWidth="1"/>
    <col min="16131" max="16131" width="31.26953125" style="497" customWidth="1"/>
    <col min="16132" max="16132" width="11.1796875" style="497" customWidth="1"/>
    <col min="16133" max="16133" width="17.26953125" style="497" customWidth="1"/>
    <col min="16134" max="16134" width="12.1796875" style="497" customWidth="1"/>
    <col min="16135" max="16135" width="20.54296875" style="497" customWidth="1"/>
    <col min="16136" max="16136" width="25" style="497" customWidth="1"/>
    <col min="16137" max="16137" width="9.1796875" style="497"/>
    <col min="16138" max="16138" width="9.1796875" style="497" customWidth="1"/>
    <col min="16139" max="16384" width="9.1796875" style="497"/>
  </cols>
  <sheetData>
    <row r="2" spans="2:8" ht="20" x14ac:dyDescent="0.4">
      <c r="B2" s="856" t="s">
        <v>2295</v>
      </c>
      <c r="C2" s="856"/>
      <c r="D2" s="856"/>
      <c r="E2" s="856"/>
      <c r="F2" s="856"/>
      <c r="G2" s="856"/>
      <c r="H2" s="496"/>
    </row>
    <row r="4" spans="2:8" ht="28.5" customHeight="1" x14ac:dyDescent="0.35">
      <c r="B4" s="499" t="s">
        <v>435</v>
      </c>
      <c r="C4" s="500" t="s">
        <v>436</v>
      </c>
      <c r="D4" s="500" t="s">
        <v>437</v>
      </c>
      <c r="E4" s="500" t="s">
        <v>438</v>
      </c>
      <c r="F4" s="500" t="s">
        <v>4725</v>
      </c>
      <c r="G4" s="500" t="s">
        <v>4716</v>
      </c>
      <c r="H4" s="500" t="s">
        <v>4726</v>
      </c>
    </row>
    <row r="5" spans="2:8" x14ac:dyDescent="0.35">
      <c r="B5" s="501">
        <v>1</v>
      </c>
      <c r="C5" s="501" t="s">
        <v>439</v>
      </c>
      <c r="D5" s="502" t="s">
        <v>440</v>
      </c>
      <c r="E5" s="502" t="s">
        <v>441</v>
      </c>
      <c r="F5" s="502" t="s">
        <v>433</v>
      </c>
      <c r="G5" s="501" t="s">
        <v>442</v>
      </c>
      <c r="H5" s="501" t="s">
        <v>4727</v>
      </c>
    </row>
    <row r="6" spans="2:8" x14ac:dyDescent="0.35">
      <c r="B6" s="501">
        <v>2</v>
      </c>
      <c r="C6" s="501" t="s">
        <v>443</v>
      </c>
      <c r="D6" s="502" t="s">
        <v>432</v>
      </c>
      <c r="E6" s="502" t="s">
        <v>441</v>
      </c>
      <c r="F6" s="502" t="s">
        <v>433</v>
      </c>
      <c r="G6" s="501" t="s">
        <v>442</v>
      </c>
      <c r="H6" s="501" t="s">
        <v>4727</v>
      </c>
    </row>
    <row r="7" spans="2:8" x14ac:dyDescent="0.35">
      <c r="B7" s="501">
        <v>3</v>
      </c>
      <c r="C7" s="501" t="s">
        <v>444</v>
      </c>
      <c r="D7" s="502" t="s">
        <v>404</v>
      </c>
      <c r="E7" s="502" t="s">
        <v>441</v>
      </c>
      <c r="F7" s="502" t="s">
        <v>433</v>
      </c>
      <c r="G7" s="501" t="s">
        <v>442</v>
      </c>
      <c r="H7" s="501" t="s">
        <v>4727</v>
      </c>
    </row>
    <row r="8" spans="2:8" x14ac:dyDescent="0.35">
      <c r="B8" s="501">
        <v>4</v>
      </c>
      <c r="C8" s="501" t="s">
        <v>445</v>
      </c>
      <c r="D8" s="502" t="s">
        <v>446</v>
      </c>
      <c r="E8" s="502" t="s">
        <v>441</v>
      </c>
      <c r="F8" s="502" t="s">
        <v>433</v>
      </c>
      <c r="G8" s="501" t="s">
        <v>442</v>
      </c>
      <c r="H8" s="501" t="s">
        <v>4727</v>
      </c>
    </row>
    <row r="9" spans="2:8" x14ac:dyDescent="0.35">
      <c r="B9" s="501">
        <v>5</v>
      </c>
      <c r="C9" s="501" t="s">
        <v>447</v>
      </c>
      <c r="D9" s="502" t="s">
        <v>448</v>
      </c>
      <c r="E9" s="502" t="s">
        <v>441</v>
      </c>
      <c r="F9" s="502" t="s">
        <v>433</v>
      </c>
      <c r="G9" s="501" t="s">
        <v>442</v>
      </c>
      <c r="H9" s="501" t="s">
        <v>4727</v>
      </c>
    </row>
    <row r="10" spans="2:8" x14ac:dyDescent="0.35">
      <c r="B10" s="501">
        <v>6</v>
      </c>
      <c r="C10" s="501" t="s">
        <v>449</v>
      </c>
      <c r="D10" s="502" t="s">
        <v>450</v>
      </c>
      <c r="E10" s="502" t="s">
        <v>441</v>
      </c>
      <c r="F10" s="502" t="s">
        <v>433</v>
      </c>
      <c r="G10" s="501" t="s">
        <v>442</v>
      </c>
      <c r="H10" s="501" t="s">
        <v>4727</v>
      </c>
    </row>
    <row r="11" spans="2:8" x14ac:dyDescent="0.35">
      <c r="B11" s="501">
        <v>7</v>
      </c>
      <c r="C11" s="501" t="s">
        <v>451</v>
      </c>
      <c r="D11" s="502" t="s">
        <v>452</v>
      </c>
      <c r="E11" s="502" t="s">
        <v>441</v>
      </c>
      <c r="F11" s="502" t="s">
        <v>433</v>
      </c>
      <c r="G11" s="501" t="s">
        <v>442</v>
      </c>
      <c r="H11" s="501" t="s">
        <v>4727</v>
      </c>
    </row>
    <row r="12" spans="2:8" x14ac:dyDescent="0.35">
      <c r="B12" s="501">
        <v>8</v>
      </c>
      <c r="C12" s="501" t="s">
        <v>453</v>
      </c>
      <c r="D12" s="502" t="s">
        <v>454</v>
      </c>
      <c r="E12" s="502" t="s">
        <v>441</v>
      </c>
      <c r="F12" s="502" t="s">
        <v>433</v>
      </c>
      <c r="G12" s="501" t="s">
        <v>442</v>
      </c>
      <c r="H12" s="501" t="s">
        <v>4727</v>
      </c>
    </row>
    <row r="13" spans="2:8" x14ac:dyDescent="0.35">
      <c r="B13" s="501">
        <v>9</v>
      </c>
      <c r="C13" s="501" t="s">
        <v>455</v>
      </c>
      <c r="D13" s="502" t="s">
        <v>456</v>
      </c>
      <c r="E13" s="502" t="s">
        <v>441</v>
      </c>
      <c r="F13" s="502" t="s">
        <v>433</v>
      </c>
      <c r="G13" s="501" t="s">
        <v>442</v>
      </c>
      <c r="H13" s="501" t="s">
        <v>4727</v>
      </c>
    </row>
    <row r="14" spans="2:8" x14ac:dyDescent="0.35">
      <c r="B14" s="501">
        <v>10</v>
      </c>
      <c r="C14" s="501" t="s">
        <v>457</v>
      </c>
      <c r="D14" s="502" t="s">
        <v>422</v>
      </c>
      <c r="E14" s="502" t="s">
        <v>441</v>
      </c>
      <c r="F14" s="502" t="s">
        <v>433</v>
      </c>
      <c r="G14" s="501" t="s">
        <v>442</v>
      </c>
      <c r="H14" s="501" t="s">
        <v>4727</v>
      </c>
    </row>
    <row r="15" spans="2:8" x14ac:dyDescent="0.35">
      <c r="B15" s="501">
        <v>11</v>
      </c>
      <c r="C15" s="501" t="s">
        <v>458</v>
      </c>
      <c r="D15" s="502" t="s">
        <v>417</v>
      </c>
      <c r="E15" s="502" t="s">
        <v>441</v>
      </c>
      <c r="F15" s="502" t="s">
        <v>433</v>
      </c>
      <c r="G15" s="501" t="s">
        <v>442</v>
      </c>
      <c r="H15" s="501" t="s">
        <v>4727</v>
      </c>
    </row>
    <row r="16" spans="2:8" x14ac:dyDescent="0.35">
      <c r="B16" s="501">
        <v>12</v>
      </c>
      <c r="C16" s="501" t="s">
        <v>459</v>
      </c>
      <c r="D16" s="502" t="s">
        <v>397</v>
      </c>
      <c r="E16" s="502" t="s">
        <v>441</v>
      </c>
      <c r="F16" s="502" t="s">
        <v>433</v>
      </c>
      <c r="G16" s="501" t="s">
        <v>442</v>
      </c>
      <c r="H16" s="501" t="s">
        <v>4727</v>
      </c>
    </row>
    <row r="17" spans="2:8" x14ac:dyDescent="0.35">
      <c r="B17" s="501">
        <v>13</v>
      </c>
      <c r="C17" s="501" t="s">
        <v>460</v>
      </c>
      <c r="D17" s="502" t="s">
        <v>406</v>
      </c>
      <c r="E17" s="502" t="s">
        <v>441</v>
      </c>
      <c r="F17" s="502" t="s">
        <v>433</v>
      </c>
      <c r="G17" s="501" t="s">
        <v>442</v>
      </c>
      <c r="H17" s="501" t="s">
        <v>4727</v>
      </c>
    </row>
    <row r="18" spans="2:8" x14ac:dyDescent="0.35">
      <c r="B18" s="501">
        <v>14</v>
      </c>
      <c r="C18" s="501" t="s">
        <v>461</v>
      </c>
      <c r="D18" s="502" t="s">
        <v>407</v>
      </c>
      <c r="E18" s="502" t="s">
        <v>441</v>
      </c>
      <c r="F18" s="502" t="s">
        <v>433</v>
      </c>
      <c r="G18" s="501" t="s">
        <v>442</v>
      </c>
      <c r="H18" s="501" t="s">
        <v>4727</v>
      </c>
    </row>
    <row r="19" spans="2:8" x14ac:dyDescent="0.35">
      <c r="B19" s="501">
        <v>15</v>
      </c>
      <c r="C19" s="501" t="s">
        <v>462</v>
      </c>
      <c r="D19" s="502" t="s">
        <v>400</v>
      </c>
      <c r="E19" s="502" t="s">
        <v>441</v>
      </c>
      <c r="F19" s="502" t="s">
        <v>433</v>
      </c>
      <c r="G19" s="501" t="s">
        <v>442</v>
      </c>
      <c r="H19" s="501" t="s">
        <v>4727</v>
      </c>
    </row>
    <row r="20" spans="2:8" x14ac:dyDescent="0.35">
      <c r="B20" s="501">
        <v>16</v>
      </c>
      <c r="C20" s="501" t="s">
        <v>463</v>
      </c>
      <c r="D20" s="502" t="s">
        <v>399</v>
      </c>
      <c r="E20" s="502" t="s">
        <v>441</v>
      </c>
      <c r="F20" s="502" t="s">
        <v>433</v>
      </c>
      <c r="G20" s="501" t="s">
        <v>442</v>
      </c>
      <c r="H20" s="501" t="s">
        <v>4727</v>
      </c>
    </row>
    <row r="21" spans="2:8" x14ac:dyDescent="0.35">
      <c r="B21" s="501">
        <v>17</v>
      </c>
      <c r="C21" s="501" t="s">
        <v>464</v>
      </c>
      <c r="D21" s="502" t="s">
        <v>465</v>
      </c>
      <c r="E21" s="502" t="s">
        <v>441</v>
      </c>
      <c r="F21" s="502" t="s">
        <v>433</v>
      </c>
      <c r="G21" s="501" t="s">
        <v>442</v>
      </c>
      <c r="H21" s="501" t="s">
        <v>4727</v>
      </c>
    </row>
    <row r="22" spans="2:8" x14ac:dyDescent="0.35">
      <c r="B22" s="501">
        <v>18</v>
      </c>
      <c r="C22" s="501" t="s">
        <v>466</v>
      </c>
      <c r="D22" s="502" t="s">
        <v>405</v>
      </c>
      <c r="E22" s="502" t="s">
        <v>441</v>
      </c>
      <c r="F22" s="502" t="s">
        <v>433</v>
      </c>
      <c r="G22" s="501" t="s">
        <v>442</v>
      </c>
      <c r="H22" s="501" t="s">
        <v>4727</v>
      </c>
    </row>
    <row r="23" spans="2:8" x14ac:dyDescent="0.35">
      <c r="B23" s="501">
        <v>19</v>
      </c>
      <c r="C23" s="501" t="s">
        <v>467</v>
      </c>
      <c r="D23" s="502" t="s">
        <v>408</v>
      </c>
      <c r="E23" s="502" t="s">
        <v>441</v>
      </c>
      <c r="F23" s="502" t="s">
        <v>433</v>
      </c>
      <c r="G23" s="501" t="s">
        <v>442</v>
      </c>
      <c r="H23" s="501" t="s">
        <v>4727</v>
      </c>
    </row>
    <row r="24" spans="2:8" x14ac:dyDescent="0.35">
      <c r="B24" s="501">
        <v>20</v>
      </c>
      <c r="C24" s="501" t="s">
        <v>468</v>
      </c>
      <c r="D24" s="502" t="s">
        <v>419</v>
      </c>
      <c r="E24" s="502" t="s">
        <v>441</v>
      </c>
      <c r="F24" s="502" t="s">
        <v>433</v>
      </c>
      <c r="G24" s="501" t="s">
        <v>442</v>
      </c>
      <c r="H24" s="501" t="s">
        <v>4727</v>
      </c>
    </row>
    <row r="25" spans="2:8" x14ac:dyDescent="0.35">
      <c r="B25" s="501">
        <v>21</v>
      </c>
      <c r="C25" s="501" t="s">
        <v>469</v>
      </c>
      <c r="D25" s="502" t="s">
        <v>402</v>
      </c>
      <c r="E25" s="502" t="s">
        <v>441</v>
      </c>
      <c r="F25" s="502" t="s">
        <v>433</v>
      </c>
      <c r="G25" s="501" t="s">
        <v>442</v>
      </c>
      <c r="H25" s="501" t="s">
        <v>4727</v>
      </c>
    </row>
    <row r="26" spans="2:8" x14ac:dyDescent="0.35">
      <c r="B26" s="501">
        <v>22</v>
      </c>
      <c r="C26" s="501" t="s">
        <v>470</v>
      </c>
      <c r="D26" s="502" t="s">
        <v>423</v>
      </c>
      <c r="E26" s="502" t="s">
        <v>441</v>
      </c>
      <c r="F26" s="502" t="s">
        <v>433</v>
      </c>
      <c r="G26" s="501" t="s">
        <v>442</v>
      </c>
      <c r="H26" s="501" t="s">
        <v>4727</v>
      </c>
    </row>
    <row r="27" spans="2:8" x14ac:dyDescent="0.35">
      <c r="B27" s="501">
        <v>23</v>
      </c>
      <c r="C27" s="501" t="s">
        <v>471</v>
      </c>
      <c r="D27" s="502" t="s">
        <v>396</v>
      </c>
      <c r="E27" s="502" t="s">
        <v>441</v>
      </c>
      <c r="F27" s="502" t="s">
        <v>433</v>
      </c>
      <c r="G27" s="501" t="s">
        <v>442</v>
      </c>
      <c r="H27" s="501" t="s">
        <v>4727</v>
      </c>
    </row>
    <row r="28" spans="2:8" x14ac:dyDescent="0.35">
      <c r="B28" s="501">
        <v>24</v>
      </c>
      <c r="C28" s="501" t="s">
        <v>472</v>
      </c>
      <c r="D28" s="502" t="s">
        <v>473</v>
      </c>
      <c r="E28" s="502" t="s">
        <v>441</v>
      </c>
      <c r="F28" s="502" t="s">
        <v>433</v>
      </c>
      <c r="G28" s="501" t="s">
        <v>442</v>
      </c>
      <c r="H28" s="501" t="s">
        <v>4727</v>
      </c>
    </row>
    <row r="29" spans="2:8" x14ac:dyDescent="0.35">
      <c r="B29" s="501">
        <v>25</v>
      </c>
      <c r="C29" s="503" t="s">
        <v>474</v>
      </c>
      <c r="D29" s="504" t="s">
        <v>222</v>
      </c>
      <c r="E29" s="504" t="s">
        <v>475</v>
      </c>
      <c r="F29" s="504" t="s">
        <v>433</v>
      </c>
      <c r="G29" s="503" t="s">
        <v>4728</v>
      </c>
      <c r="H29" s="503" t="s">
        <v>476</v>
      </c>
    </row>
    <row r="30" spans="2:8" x14ac:dyDescent="0.35">
      <c r="B30" s="501">
        <v>26</v>
      </c>
      <c r="C30" s="503" t="s">
        <v>477</v>
      </c>
      <c r="D30" s="504" t="s">
        <v>226</v>
      </c>
      <c r="E30" s="504" t="s">
        <v>475</v>
      </c>
      <c r="F30" s="504" t="s">
        <v>433</v>
      </c>
      <c r="G30" s="503" t="s">
        <v>4728</v>
      </c>
      <c r="H30" s="503" t="s">
        <v>476</v>
      </c>
    </row>
    <row r="31" spans="2:8" x14ac:dyDescent="0.35">
      <c r="B31" s="501">
        <v>27</v>
      </c>
      <c r="C31" s="503" t="s">
        <v>478</v>
      </c>
      <c r="D31" s="504" t="s">
        <v>229</v>
      </c>
      <c r="E31" s="504" t="s">
        <v>475</v>
      </c>
      <c r="F31" s="504" t="s">
        <v>433</v>
      </c>
      <c r="G31" s="503" t="s">
        <v>4728</v>
      </c>
      <c r="H31" s="503" t="s">
        <v>476</v>
      </c>
    </row>
    <row r="32" spans="2:8" x14ac:dyDescent="0.35">
      <c r="B32" s="501">
        <v>28</v>
      </c>
      <c r="C32" s="503" t="s">
        <v>479</v>
      </c>
      <c r="D32" s="504" t="s">
        <v>231</v>
      </c>
      <c r="E32" s="504" t="s">
        <v>475</v>
      </c>
      <c r="F32" s="504" t="s">
        <v>433</v>
      </c>
      <c r="G32" s="503" t="s">
        <v>4728</v>
      </c>
      <c r="H32" s="503" t="s">
        <v>476</v>
      </c>
    </row>
    <row r="33" spans="2:8" x14ac:dyDescent="0.35">
      <c r="B33" s="501">
        <v>29</v>
      </c>
      <c r="C33" s="503" t="s">
        <v>2296</v>
      </c>
      <c r="D33" s="504" t="s">
        <v>234</v>
      </c>
      <c r="E33" s="504" t="s">
        <v>475</v>
      </c>
      <c r="F33" s="504" t="s">
        <v>433</v>
      </c>
      <c r="G33" s="503" t="s">
        <v>4728</v>
      </c>
      <c r="H33" s="503" t="s">
        <v>476</v>
      </c>
    </row>
    <row r="34" spans="2:8" x14ac:dyDescent="0.35">
      <c r="B34" s="501">
        <v>30</v>
      </c>
      <c r="C34" s="503" t="s">
        <v>480</v>
      </c>
      <c r="D34" s="504" t="s">
        <v>235</v>
      </c>
      <c r="E34" s="504" t="s">
        <v>475</v>
      </c>
      <c r="F34" s="504" t="s">
        <v>433</v>
      </c>
      <c r="G34" s="503" t="s">
        <v>4728</v>
      </c>
      <c r="H34" s="503" t="s">
        <v>476</v>
      </c>
    </row>
    <row r="35" spans="2:8" x14ac:dyDescent="0.35">
      <c r="B35" s="501">
        <v>31</v>
      </c>
      <c r="C35" s="503" t="s">
        <v>481</v>
      </c>
      <c r="D35" s="504" t="s">
        <v>239</v>
      </c>
      <c r="E35" s="504" t="s">
        <v>475</v>
      </c>
      <c r="F35" s="504" t="s">
        <v>433</v>
      </c>
      <c r="G35" s="503" t="s">
        <v>4728</v>
      </c>
      <c r="H35" s="503" t="s">
        <v>476</v>
      </c>
    </row>
    <row r="36" spans="2:8" x14ac:dyDescent="0.35">
      <c r="B36" s="501">
        <v>32</v>
      </c>
      <c r="C36" s="503" t="s">
        <v>482</v>
      </c>
      <c r="D36" s="504" t="s">
        <v>240</v>
      </c>
      <c r="E36" s="504" t="s">
        <v>475</v>
      </c>
      <c r="F36" s="504" t="s">
        <v>433</v>
      </c>
      <c r="G36" s="505" t="s">
        <v>4729</v>
      </c>
      <c r="H36" s="503" t="s">
        <v>476</v>
      </c>
    </row>
    <row r="37" spans="2:8" x14ac:dyDescent="0.35">
      <c r="B37" s="501">
        <v>33</v>
      </c>
      <c r="C37" s="503" t="s">
        <v>483</v>
      </c>
      <c r="D37" s="504" t="s">
        <v>243</v>
      </c>
      <c r="E37" s="504" t="s">
        <v>475</v>
      </c>
      <c r="F37" s="504" t="s">
        <v>433</v>
      </c>
      <c r="G37" s="503" t="s">
        <v>4728</v>
      </c>
      <c r="H37" s="503" t="s">
        <v>476</v>
      </c>
    </row>
    <row r="38" spans="2:8" x14ac:dyDescent="0.35">
      <c r="B38" s="501">
        <v>34</v>
      </c>
      <c r="C38" s="503" t="s">
        <v>484</v>
      </c>
      <c r="D38" s="504" t="s">
        <v>246</v>
      </c>
      <c r="E38" s="504" t="s">
        <v>475</v>
      </c>
      <c r="F38" s="504" t="s">
        <v>433</v>
      </c>
      <c r="G38" s="503" t="s">
        <v>4728</v>
      </c>
      <c r="H38" s="503" t="s">
        <v>476</v>
      </c>
    </row>
    <row r="39" spans="2:8" x14ac:dyDescent="0.35">
      <c r="B39" s="501">
        <v>35</v>
      </c>
      <c r="C39" s="503" t="s">
        <v>485</v>
      </c>
      <c r="D39" s="504" t="s">
        <v>249</v>
      </c>
      <c r="E39" s="504" t="s">
        <v>475</v>
      </c>
      <c r="F39" s="504" t="s">
        <v>433</v>
      </c>
      <c r="G39" s="503" t="s">
        <v>4728</v>
      </c>
      <c r="H39" s="503" t="s">
        <v>476</v>
      </c>
    </row>
    <row r="40" spans="2:8" x14ac:dyDescent="0.35">
      <c r="B40" s="501">
        <v>36</v>
      </c>
      <c r="C40" s="503" t="s">
        <v>486</v>
      </c>
      <c r="D40" s="504" t="s">
        <v>252</v>
      </c>
      <c r="E40" s="504" t="s">
        <v>475</v>
      </c>
      <c r="F40" s="504" t="s">
        <v>433</v>
      </c>
      <c r="G40" s="503" t="s">
        <v>4728</v>
      </c>
      <c r="H40" s="503" t="s">
        <v>476</v>
      </c>
    </row>
    <row r="41" spans="2:8" x14ac:dyDescent="0.35">
      <c r="B41" s="501">
        <v>37</v>
      </c>
      <c r="C41" s="503" t="s">
        <v>595</v>
      </c>
      <c r="D41" s="504" t="s">
        <v>494</v>
      </c>
      <c r="E41" s="504" t="s">
        <v>475</v>
      </c>
      <c r="F41" s="504" t="s">
        <v>433</v>
      </c>
      <c r="G41" s="503" t="s">
        <v>493</v>
      </c>
      <c r="H41" s="503" t="s">
        <v>476</v>
      </c>
    </row>
    <row r="42" spans="2:8" x14ac:dyDescent="0.35">
      <c r="B42" s="501">
        <v>38</v>
      </c>
      <c r="C42" s="503" t="s">
        <v>495</v>
      </c>
      <c r="D42" s="504" t="s">
        <v>496</v>
      </c>
      <c r="E42" s="504" t="s">
        <v>475</v>
      </c>
      <c r="F42" s="504" t="s">
        <v>433</v>
      </c>
      <c r="G42" s="503" t="s">
        <v>493</v>
      </c>
      <c r="H42" s="503" t="s">
        <v>476</v>
      </c>
    </row>
    <row r="43" spans="2:8" x14ac:dyDescent="0.35">
      <c r="B43" s="501">
        <v>39</v>
      </c>
      <c r="C43" s="503" t="s">
        <v>497</v>
      </c>
      <c r="D43" s="504" t="s">
        <v>498</v>
      </c>
      <c r="E43" s="504" t="s">
        <v>475</v>
      </c>
      <c r="F43" s="504" t="s">
        <v>433</v>
      </c>
      <c r="G43" s="503" t="s">
        <v>493</v>
      </c>
      <c r="H43" s="503" t="s">
        <v>476</v>
      </c>
    </row>
    <row r="44" spans="2:8" x14ac:dyDescent="0.35">
      <c r="B44" s="501">
        <v>40</v>
      </c>
      <c r="C44" s="503" t="s">
        <v>499</v>
      </c>
      <c r="D44" s="504" t="s">
        <v>500</v>
      </c>
      <c r="E44" s="504" t="s">
        <v>475</v>
      </c>
      <c r="F44" s="504" t="s">
        <v>433</v>
      </c>
      <c r="G44" s="503" t="s">
        <v>493</v>
      </c>
      <c r="H44" s="503" t="s">
        <v>476</v>
      </c>
    </row>
    <row r="45" spans="2:8" x14ac:dyDescent="0.35">
      <c r="B45" s="501">
        <v>41</v>
      </c>
      <c r="C45" s="506" t="s">
        <v>4730</v>
      </c>
      <c r="D45" s="507">
        <v>104</v>
      </c>
      <c r="E45" s="507" t="s">
        <v>475</v>
      </c>
      <c r="F45" s="507" t="s">
        <v>493</v>
      </c>
      <c r="G45" s="506" t="s">
        <v>4731</v>
      </c>
      <c r="H45" s="506" t="s">
        <v>488</v>
      </c>
    </row>
    <row r="46" spans="2:8" x14ac:dyDescent="0.35">
      <c r="B46" s="501">
        <v>42</v>
      </c>
      <c r="C46" s="506" t="s">
        <v>4732</v>
      </c>
      <c r="D46" s="507">
        <v>105</v>
      </c>
      <c r="E46" s="507" t="s">
        <v>475</v>
      </c>
      <c r="F46" s="507" t="s">
        <v>493</v>
      </c>
      <c r="G46" s="506" t="s">
        <v>4731</v>
      </c>
      <c r="H46" s="506" t="s">
        <v>488</v>
      </c>
    </row>
    <row r="47" spans="2:8" x14ac:dyDescent="0.35">
      <c r="B47" s="501">
        <v>43</v>
      </c>
      <c r="C47" s="506" t="s">
        <v>4733</v>
      </c>
      <c r="D47" s="507">
        <v>106</v>
      </c>
      <c r="E47" s="507" t="s">
        <v>475</v>
      </c>
      <c r="F47" s="507" t="s">
        <v>493</v>
      </c>
      <c r="G47" s="506" t="s">
        <v>4731</v>
      </c>
      <c r="H47" s="506" t="s">
        <v>488</v>
      </c>
    </row>
    <row r="48" spans="2:8" x14ac:dyDescent="0.35">
      <c r="B48" s="501">
        <v>44</v>
      </c>
      <c r="C48" s="506" t="s">
        <v>4734</v>
      </c>
      <c r="D48" s="507">
        <v>107</v>
      </c>
      <c r="E48" s="507" t="s">
        <v>475</v>
      </c>
      <c r="F48" s="507" t="s">
        <v>493</v>
      </c>
      <c r="G48" s="506" t="s">
        <v>4731</v>
      </c>
      <c r="H48" s="506" t="s">
        <v>488</v>
      </c>
    </row>
    <row r="49" spans="2:8" x14ac:dyDescent="0.35">
      <c r="B49" s="501">
        <v>45</v>
      </c>
      <c r="C49" s="506" t="s">
        <v>4735</v>
      </c>
      <c r="D49" s="507" t="s">
        <v>3232</v>
      </c>
      <c r="E49" s="507" t="s">
        <v>475</v>
      </c>
      <c r="F49" s="507" t="s">
        <v>433</v>
      </c>
      <c r="G49" s="506" t="s">
        <v>4731</v>
      </c>
      <c r="H49" s="506" t="s">
        <v>488</v>
      </c>
    </row>
    <row r="50" spans="2:8" x14ac:dyDescent="0.35">
      <c r="B50" s="501">
        <v>46</v>
      </c>
      <c r="C50" s="506" t="s">
        <v>4736</v>
      </c>
      <c r="D50" s="507" t="s">
        <v>3247</v>
      </c>
      <c r="E50" s="507" t="s">
        <v>475</v>
      </c>
      <c r="F50" s="507" t="s">
        <v>433</v>
      </c>
      <c r="G50" s="506" t="s">
        <v>4731</v>
      </c>
      <c r="H50" s="506" t="s">
        <v>488</v>
      </c>
    </row>
    <row r="51" spans="2:8" x14ac:dyDescent="0.35">
      <c r="B51" s="501">
        <v>47</v>
      </c>
      <c r="C51" s="506" t="s">
        <v>4737</v>
      </c>
      <c r="D51" s="507" t="s">
        <v>3721</v>
      </c>
      <c r="E51" s="507" t="s">
        <v>475</v>
      </c>
      <c r="F51" s="507" t="s">
        <v>433</v>
      </c>
      <c r="G51" s="506" t="s">
        <v>4731</v>
      </c>
      <c r="H51" s="506" t="s">
        <v>488</v>
      </c>
    </row>
    <row r="52" spans="2:8" x14ac:dyDescent="0.35">
      <c r="B52" s="501">
        <v>48</v>
      </c>
      <c r="C52" s="506" t="s">
        <v>4738</v>
      </c>
      <c r="D52" s="507" t="s">
        <v>3732</v>
      </c>
      <c r="E52" s="507" t="s">
        <v>475</v>
      </c>
      <c r="F52" s="507" t="s">
        <v>433</v>
      </c>
      <c r="G52" s="506" t="s">
        <v>4731</v>
      </c>
      <c r="H52" s="506" t="s">
        <v>488</v>
      </c>
    </row>
    <row r="53" spans="2:8" x14ac:dyDescent="0.35">
      <c r="B53" s="501">
        <v>49</v>
      </c>
      <c r="C53" s="506" t="s">
        <v>4739</v>
      </c>
      <c r="D53" s="507" t="s">
        <v>4710</v>
      </c>
      <c r="E53" s="507" t="s">
        <v>475</v>
      </c>
      <c r="F53" s="507" t="s">
        <v>433</v>
      </c>
      <c r="G53" s="506" t="s">
        <v>4731</v>
      </c>
      <c r="H53" s="506" t="s">
        <v>488</v>
      </c>
    </row>
    <row r="54" spans="2:8" x14ac:dyDescent="0.35">
      <c r="B54" s="501">
        <v>50</v>
      </c>
      <c r="C54" s="506" t="s">
        <v>4740</v>
      </c>
      <c r="D54" s="507" t="s">
        <v>4685</v>
      </c>
      <c r="E54" s="507" t="s">
        <v>475</v>
      </c>
      <c r="F54" s="507" t="s">
        <v>433</v>
      </c>
      <c r="G54" s="506" t="s">
        <v>4731</v>
      </c>
      <c r="H54" s="506" t="s">
        <v>488</v>
      </c>
    </row>
    <row r="55" spans="2:8" x14ac:dyDescent="0.35">
      <c r="B55" s="501">
        <v>51</v>
      </c>
      <c r="C55" s="506" t="s">
        <v>4741</v>
      </c>
      <c r="D55" s="507" t="s">
        <v>3591</v>
      </c>
      <c r="E55" s="507" t="s">
        <v>475</v>
      </c>
      <c r="F55" s="507" t="s">
        <v>433</v>
      </c>
      <c r="G55" s="506" t="s">
        <v>4731</v>
      </c>
      <c r="H55" s="506" t="s">
        <v>488</v>
      </c>
    </row>
    <row r="56" spans="2:8" x14ac:dyDescent="0.35">
      <c r="B56" s="501">
        <v>52</v>
      </c>
      <c r="C56" s="506" t="s">
        <v>4742</v>
      </c>
      <c r="D56" s="507" t="s">
        <v>3650</v>
      </c>
      <c r="E56" s="507" t="s">
        <v>475</v>
      </c>
      <c r="F56" s="507" t="s">
        <v>433</v>
      </c>
      <c r="G56" s="506" t="s">
        <v>4731</v>
      </c>
      <c r="H56" s="506" t="s">
        <v>488</v>
      </c>
    </row>
    <row r="57" spans="2:8" x14ac:dyDescent="0.35">
      <c r="B57" s="501">
        <v>53</v>
      </c>
      <c r="C57" s="506" t="s">
        <v>4743</v>
      </c>
      <c r="D57" s="507" t="s">
        <v>4717</v>
      </c>
      <c r="E57" s="507" t="s">
        <v>475</v>
      </c>
      <c r="F57" s="507" t="s">
        <v>433</v>
      </c>
      <c r="G57" s="506" t="s">
        <v>4731</v>
      </c>
      <c r="H57" s="506" t="s">
        <v>488</v>
      </c>
    </row>
    <row r="58" spans="2:8" x14ac:dyDescent="0.35">
      <c r="B58" s="501">
        <v>54</v>
      </c>
      <c r="C58" s="506" t="s">
        <v>4744</v>
      </c>
      <c r="D58" s="507" t="s">
        <v>4718</v>
      </c>
      <c r="E58" s="507" t="s">
        <v>475</v>
      </c>
      <c r="F58" s="507" t="s">
        <v>433</v>
      </c>
      <c r="G58" s="506" t="s">
        <v>4731</v>
      </c>
      <c r="H58" s="506" t="s">
        <v>488</v>
      </c>
    </row>
    <row r="59" spans="2:8" x14ac:dyDescent="0.35">
      <c r="B59" s="501">
        <v>55</v>
      </c>
      <c r="C59" s="506" t="s">
        <v>4745</v>
      </c>
      <c r="D59" s="507" t="s">
        <v>3564</v>
      </c>
      <c r="E59" s="507" t="s">
        <v>475</v>
      </c>
      <c r="F59" s="507" t="s">
        <v>433</v>
      </c>
      <c r="G59" s="506" t="s">
        <v>4731</v>
      </c>
      <c r="H59" s="506" t="s">
        <v>488</v>
      </c>
    </row>
    <row r="60" spans="2:8" x14ac:dyDescent="0.35">
      <c r="B60" s="501">
        <v>56</v>
      </c>
      <c r="C60" s="506" t="s">
        <v>4746</v>
      </c>
      <c r="D60" s="507" t="s">
        <v>3590</v>
      </c>
      <c r="E60" s="507" t="s">
        <v>475</v>
      </c>
      <c r="F60" s="507" t="s">
        <v>433</v>
      </c>
      <c r="G60" s="506" t="s">
        <v>4731</v>
      </c>
      <c r="H60" s="506" t="s">
        <v>488</v>
      </c>
    </row>
    <row r="61" spans="2:8" x14ac:dyDescent="0.35">
      <c r="B61" s="501">
        <v>57</v>
      </c>
      <c r="C61" s="506" t="s">
        <v>489</v>
      </c>
      <c r="D61" s="507" t="s">
        <v>3582</v>
      </c>
      <c r="E61" s="507" t="s">
        <v>475</v>
      </c>
      <c r="F61" s="507" t="s">
        <v>433</v>
      </c>
      <c r="G61" s="506" t="s">
        <v>4747</v>
      </c>
      <c r="H61" s="506" t="s">
        <v>488</v>
      </c>
    </row>
    <row r="62" spans="2:8" x14ac:dyDescent="0.35">
      <c r="B62" s="501">
        <v>58</v>
      </c>
      <c r="C62" s="506" t="s">
        <v>490</v>
      </c>
      <c r="D62" s="507" t="s">
        <v>3633</v>
      </c>
      <c r="E62" s="507" t="s">
        <v>475</v>
      </c>
      <c r="F62" s="507" t="s">
        <v>433</v>
      </c>
      <c r="G62" s="506" t="s">
        <v>4747</v>
      </c>
      <c r="H62" s="506" t="s">
        <v>488</v>
      </c>
    </row>
    <row r="63" spans="2:8" x14ac:dyDescent="0.35">
      <c r="B63" s="501">
        <v>60</v>
      </c>
      <c r="C63" s="506" t="s">
        <v>4748</v>
      </c>
      <c r="D63" s="507" t="s">
        <v>4719</v>
      </c>
      <c r="E63" s="507" t="s">
        <v>475</v>
      </c>
      <c r="F63" s="507" t="s">
        <v>433</v>
      </c>
      <c r="G63" s="506" t="s">
        <v>4747</v>
      </c>
      <c r="H63" s="506" t="s">
        <v>488</v>
      </c>
    </row>
    <row r="64" spans="2:8" x14ac:dyDescent="0.35">
      <c r="B64" s="501">
        <v>61</v>
      </c>
      <c r="C64" s="506" t="s">
        <v>487</v>
      </c>
      <c r="D64" s="507" t="s">
        <v>4720</v>
      </c>
      <c r="E64" s="507" t="s">
        <v>475</v>
      </c>
      <c r="F64" s="507" t="s">
        <v>433</v>
      </c>
      <c r="G64" s="506" t="s">
        <v>4747</v>
      </c>
      <c r="H64" s="506" t="s">
        <v>488</v>
      </c>
    </row>
    <row r="65" spans="2:8" x14ac:dyDescent="0.35">
      <c r="B65" s="501">
        <v>59</v>
      </c>
      <c r="C65" s="506" t="s">
        <v>491</v>
      </c>
      <c r="D65" s="507" t="s">
        <v>2283</v>
      </c>
      <c r="E65" s="507" t="s">
        <v>475</v>
      </c>
      <c r="F65" s="507" t="s">
        <v>433</v>
      </c>
      <c r="G65" s="506" t="s">
        <v>4731</v>
      </c>
      <c r="H65" s="506" t="s">
        <v>488</v>
      </c>
    </row>
    <row r="66" spans="2:8" x14ac:dyDescent="0.35">
      <c r="B66" s="501">
        <v>62</v>
      </c>
      <c r="C66" s="508" t="s">
        <v>4749</v>
      </c>
      <c r="D66" s="509" t="s">
        <v>501</v>
      </c>
      <c r="E66" s="509" t="s">
        <v>475</v>
      </c>
      <c r="F66" s="509" t="s">
        <v>433</v>
      </c>
      <c r="G66" s="508" t="s">
        <v>493</v>
      </c>
      <c r="H66" s="508" t="s">
        <v>4750</v>
      </c>
    </row>
    <row r="67" spans="2:8" x14ac:dyDescent="0.35">
      <c r="B67" s="501">
        <v>63</v>
      </c>
      <c r="C67" s="508" t="s">
        <v>4751</v>
      </c>
      <c r="D67" s="509" t="s">
        <v>411</v>
      </c>
      <c r="E67" s="509" t="s">
        <v>475</v>
      </c>
      <c r="F67" s="509" t="s">
        <v>433</v>
      </c>
      <c r="G67" s="508" t="s">
        <v>493</v>
      </c>
      <c r="H67" s="508" t="s">
        <v>4750</v>
      </c>
    </row>
    <row r="68" spans="2:8" x14ac:dyDescent="0.35">
      <c r="B68" s="501">
        <v>64</v>
      </c>
      <c r="C68" s="508" t="s">
        <v>4752</v>
      </c>
      <c r="D68" s="509" t="s">
        <v>413</v>
      </c>
      <c r="E68" s="509" t="s">
        <v>475</v>
      </c>
      <c r="F68" s="509" t="s">
        <v>433</v>
      </c>
      <c r="G68" s="508" t="s">
        <v>493</v>
      </c>
      <c r="H68" s="508" t="s">
        <v>4750</v>
      </c>
    </row>
    <row r="69" spans="2:8" x14ac:dyDescent="0.35">
      <c r="B69" s="501">
        <v>65</v>
      </c>
      <c r="C69" s="508" t="s">
        <v>502</v>
      </c>
      <c r="D69" s="509" t="s">
        <v>503</v>
      </c>
      <c r="E69" s="509" t="s">
        <v>475</v>
      </c>
      <c r="F69" s="509" t="s">
        <v>433</v>
      </c>
      <c r="G69" s="508" t="s">
        <v>493</v>
      </c>
      <c r="H69" s="508" t="s">
        <v>4750</v>
      </c>
    </row>
    <row r="70" spans="2:8" x14ac:dyDescent="0.35">
      <c r="B70" s="501">
        <v>66</v>
      </c>
      <c r="C70" s="508" t="s">
        <v>4753</v>
      </c>
      <c r="D70" s="509" t="s">
        <v>424</v>
      </c>
      <c r="E70" s="509" t="s">
        <v>475</v>
      </c>
      <c r="F70" s="509" t="s">
        <v>433</v>
      </c>
      <c r="G70" s="508" t="s">
        <v>493</v>
      </c>
      <c r="H70" s="508" t="s">
        <v>4750</v>
      </c>
    </row>
    <row r="71" spans="2:8" x14ac:dyDescent="0.35">
      <c r="B71" s="501">
        <v>67</v>
      </c>
      <c r="C71" s="508" t="s">
        <v>4754</v>
      </c>
      <c r="D71" s="509" t="s">
        <v>415</v>
      </c>
      <c r="E71" s="509" t="s">
        <v>475</v>
      </c>
      <c r="F71" s="509" t="s">
        <v>433</v>
      </c>
      <c r="G71" s="508" t="s">
        <v>493</v>
      </c>
      <c r="H71" s="508" t="s">
        <v>4750</v>
      </c>
    </row>
    <row r="72" spans="2:8" x14ac:dyDescent="0.35">
      <c r="B72" s="501">
        <v>68</v>
      </c>
      <c r="C72" s="508" t="s">
        <v>4754</v>
      </c>
      <c r="D72" s="509" t="s">
        <v>416</v>
      </c>
      <c r="E72" s="509" t="s">
        <v>475</v>
      </c>
      <c r="F72" s="509" t="s">
        <v>433</v>
      </c>
      <c r="G72" s="508" t="s">
        <v>493</v>
      </c>
      <c r="H72" s="508" t="s">
        <v>4750</v>
      </c>
    </row>
    <row r="73" spans="2:8" x14ac:dyDescent="0.35">
      <c r="B73" s="501">
        <v>69</v>
      </c>
      <c r="C73" s="508" t="s">
        <v>507</v>
      </c>
      <c r="D73" s="509" t="s">
        <v>508</v>
      </c>
      <c r="E73" s="509" t="s">
        <v>475</v>
      </c>
      <c r="F73" s="509" t="s">
        <v>433</v>
      </c>
      <c r="G73" s="508" t="s">
        <v>493</v>
      </c>
      <c r="H73" s="508" t="s">
        <v>4750</v>
      </c>
    </row>
    <row r="74" spans="2:8" x14ac:dyDescent="0.35">
      <c r="B74" s="501">
        <v>70</v>
      </c>
      <c r="C74" s="508" t="s">
        <v>4755</v>
      </c>
      <c r="D74" s="509" t="s">
        <v>427</v>
      </c>
      <c r="E74" s="509" t="s">
        <v>475</v>
      </c>
      <c r="F74" s="509" t="s">
        <v>433</v>
      </c>
      <c r="G74" s="508" t="s">
        <v>493</v>
      </c>
      <c r="H74" s="508" t="s">
        <v>4750</v>
      </c>
    </row>
    <row r="75" spans="2:8" x14ac:dyDescent="0.35">
      <c r="B75" s="501">
        <v>71</v>
      </c>
      <c r="C75" s="508" t="s">
        <v>4754</v>
      </c>
      <c r="D75" s="509" t="s">
        <v>509</v>
      </c>
      <c r="E75" s="509" t="s">
        <v>475</v>
      </c>
      <c r="F75" s="509" t="s">
        <v>433</v>
      </c>
      <c r="G75" s="508" t="s">
        <v>493</v>
      </c>
      <c r="H75" s="508" t="s">
        <v>4750</v>
      </c>
    </row>
    <row r="76" spans="2:8" x14ac:dyDescent="0.35">
      <c r="B76" s="501">
        <v>72</v>
      </c>
      <c r="C76" s="508" t="s">
        <v>510</v>
      </c>
      <c r="D76" s="509" t="s">
        <v>410</v>
      </c>
      <c r="E76" s="509" t="s">
        <v>475</v>
      </c>
      <c r="F76" s="509" t="s">
        <v>433</v>
      </c>
      <c r="G76" s="508" t="s">
        <v>493</v>
      </c>
      <c r="H76" s="508" t="s">
        <v>4750</v>
      </c>
    </row>
    <row r="77" spans="2:8" x14ac:dyDescent="0.35">
      <c r="B77" s="501">
        <v>73</v>
      </c>
      <c r="C77" s="508" t="s">
        <v>511</v>
      </c>
      <c r="D77" s="509" t="s">
        <v>512</v>
      </c>
      <c r="E77" s="509" t="s">
        <v>475</v>
      </c>
      <c r="F77" s="509" t="s">
        <v>433</v>
      </c>
      <c r="G77" s="508" t="s">
        <v>493</v>
      </c>
      <c r="H77" s="508" t="s">
        <v>4750</v>
      </c>
    </row>
    <row r="78" spans="2:8" x14ac:dyDescent="0.35">
      <c r="B78" s="501">
        <v>74</v>
      </c>
      <c r="C78" s="508" t="s">
        <v>513</v>
      </c>
      <c r="D78" s="509" t="s">
        <v>514</v>
      </c>
      <c r="E78" s="509" t="s">
        <v>475</v>
      </c>
      <c r="F78" s="509" t="s">
        <v>433</v>
      </c>
      <c r="G78" s="508" t="s">
        <v>493</v>
      </c>
      <c r="H78" s="508" t="s">
        <v>4750</v>
      </c>
    </row>
    <row r="79" spans="2:8" x14ac:dyDescent="0.35">
      <c r="B79" s="501">
        <v>75</v>
      </c>
      <c r="C79" s="508" t="s">
        <v>4756</v>
      </c>
      <c r="D79" s="509" t="s">
        <v>4721</v>
      </c>
      <c r="E79" s="509" t="s">
        <v>475</v>
      </c>
      <c r="F79" s="509" t="s">
        <v>433</v>
      </c>
      <c r="G79" s="508" t="s">
        <v>493</v>
      </c>
      <c r="H79" s="508" t="s">
        <v>4750</v>
      </c>
    </row>
    <row r="80" spans="2:8" x14ac:dyDescent="0.35">
      <c r="B80" s="501">
        <v>76</v>
      </c>
      <c r="C80" s="508" t="s">
        <v>4756</v>
      </c>
      <c r="D80" s="510" t="s">
        <v>4712</v>
      </c>
      <c r="E80" s="509" t="s">
        <v>475</v>
      </c>
      <c r="F80" s="509" t="s">
        <v>433</v>
      </c>
      <c r="G80" s="508" t="s">
        <v>493</v>
      </c>
      <c r="H80" s="508" t="s">
        <v>4750</v>
      </c>
    </row>
    <row r="81" spans="1:8" x14ac:dyDescent="0.35">
      <c r="B81" s="501">
        <v>77</v>
      </c>
      <c r="C81" s="508" t="s">
        <v>515</v>
      </c>
      <c r="D81" s="509" t="s">
        <v>4722</v>
      </c>
      <c r="E81" s="509" t="s">
        <v>475</v>
      </c>
      <c r="F81" s="509" t="s">
        <v>433</v>
      </c>
      <c r="G81" s="508" t="s">
        <v>493</v>
      </c>
      <c r="H81" s="508" t="s">
        <v>4750</v>
      </c>
    </row>
    <row r="82" spans="1:8" x14ac:dyDescent="0.35">
      <c r="B82" s="501">
        <v>78</v>
      </c>
      <c r="C82" s="508" t="s">
        <v>515</v>
      </c>
      <c r="D82" s="510" t="s">
        <v>3685</v>
      </c>
      <c r="E82" s="509" t="s">
        <v>475</v>
      </c>
      <c r="F82" s="509" t="s">
        <v>433</v>
      </c>
      <c r="G82" s="508" t="s">
        <v>493</v>
      </c>
      <c r="H82" s="508" t="s">
        <v>4750</v>
      </c>
    </row>
    <row r="83" spans="1:8" x14ac:dyDescent="0.35">
      <c r="B83" s="501">
        <v>79</v>
      </c>
      <c r="C83" s="508" t="s">
        <v>516</v>
      </c>
      <c r="D83" s="509" t="s">
        <v>414</v>
      </c>
      <c r="E83" s="509" t="s">
        <v>475</v>
      </c>
      <c r="F83" s="509" t="s">
        <v>433</v>
      </c>
      <c r="G83" s="508" t="s">
        <v>493</v>
      </c>
      <c r="H83" s="508" t="s">
        <v>4750</v>
      </c>
    </row>
    <row r="84" spans="1:8" x14ac:dyDescent="0.35">
      <c r="B84" s="501">
        <v>80</v>
      </c>
      <c r="C84" s="508" t="s">
        <v>517</v>
      </c>
      <c r="D84" s="509" t="s">
        <v>518</v>
      </c>
      <c r="E84" s="509" t="s">
        <v>475</v>
      </c>
      <c r="F84" s="509" t="s">
        <v>433</v>
      </c>
      <c r="G84" s="508" t="s">
        <v>493</v>
      </c>
      <c r="H84" s="508" t="s">
        <v>4750</v>
      </c>
    </row>
    <row r="85" spans="1:8" x14ac:dyDescent="0.35">
      <c r="B85" s="501">
        <v>81</v>
      </c>
      <c r="C85" s="508" t="s">
        <v>4757</v>
      </c>
      <c r="D85" s="509" t="s">
        <v>412</v>
      </c>
      <c r="E85" s="509" t="s">
        <v>475</v>
      </c>
      <c r="F85" s="509" t="s">
        <v>433</v>
      </c>
      <c r="G85" s="508" t="s">
        <v>493</v>
      </c>
      <c r="H85" s="508" t="s">
        <v>4750</v>
      </c>
    </row>
    <row r="86" spans="1:8" x14ac:dyDescent="0.35">
      <c r="B86" s="501">
        <v>82</v>
      </c>
      <c r="C86" s="508" t="s">
        <v>4758</v>
      </c>
      <c r="D86" s="509" t="s">
        <v>4723</v>
      </c>
      <c r="E86" s="509" t="s">
        <v>475</v>
      </c>
      <c r="F86" s="509" t="s">
        <v>433</v>
      </c>
      <c r="G86" s="508" t="s">
        <v>493</v>
      </c>
      <c r="H86" s="508" t="s">
        <v>4750</v>
      </c>
    </row>
    <row r="87" spans="1:8" x14ac:dyDescent="0.35">
      <c r="B87" s="501">
        <v>83</v>
      </c>
      <c r="C87" s="508" t="s">
        <v>504</v>
      </c>
      <c r="D87" s="509" t="s">
        <v>3585</v>
      </c>
      <c r="E87" s="509" t="s">
        <v>475</v>
      </c>
      <c r="F87" s="509" t="s">
        <v>433</v>
      </c>
      <c r="G87" s="508" t="s">
        <v>4759</v>
      </c>
      <c r="H87" s="508" t="s">
        <v>4750</v>
      </c>
    </row>
    <row r="88" spans="1:8" x14ac:dyDescent="0.35">
      <c r="B88" s="501">
        <v>84</v>
      </c>
      <c r="C88" s="508" t="s">
        <v>505</v>
      </c>
      <c r="D88" s="509" t="s">
        <v>3616</v>
      </c>
      <c r="E88" s="509" t="s">
        <v>475</v>
      </c>
      <c r="F88" s="509" t="s">
        <v>433</v>
      </c>
      <c r="G88" s="508" t="s">
        <v>4759</v>
      </c>
      <c r="H88" s="508" t="s">
        <v>4750</v>
      </c>
    </row>
    <row r="89" spans="1:8" x14ac:dyDescent="0.35">
      <c r="B89" s="501">
        <v>85</v>
      </c>
      <c r="C89" s="508" t="s">
        <v>4760</v>
      </c>
      <c r="D89" s="509" t="s">
        <v>4724</v>
      </c>
      <c r="E89" s="509" t="s">
        <v>475</v>
      </c>
      <c r="F89" s="509" t="s">
        <v>433</v>
      </c>
      <c r="G89" s="508" t="s">
        <v>4759</v>
      </c>
      <c r="H89" s="508" t="s">
        <v>4750</v>
      </c>
    </row>
    <row r="90" spans="1:8" x14ac:dyDescent="0.35">
      <c r="B90" s="501">
        <v>86</v>
      </c>
      <c r="C90" s="508" t="s">
        <v>4753</v>
      </c>
      <c r="D90" s="509" t="s">
        <v>4713</v>
      </c>
      <c r="E90" s="509" t="s">
        <v>475</v>
      </c>
      <c r="F90" s="509" t="s">
        <v>433</v>
      </c>
      <c r="G90" s="508" t="s">
        <v>442</v>
      </c>
      <c r="H90" s="508" t="s">
        <v>4750</v>
      </c>
    </row>
    <row r="91" spans="1:8" x14ac:dyDescent="0.35">
      <c r="B91" s="501">
        <v>87</v>
      </c>
      <c r="C91" s="505" t="s">
        <v>506</v>
      </c>
      <c r="D91" s="511" t="s">
        <v>4700</v>
      </c>
      <c r="E91" s="509" t="s">
        <v>475</v>
      </c>
      <c r="F91" s="509" t="s">
        <v>433</v>
      </c>
      <c r="G91" s="505" t="s">
        <v>4729</v>
      </c>
      <c r="H91" s="508" t="s">
        <v>4750</v>
      </c>
    </row>
    <row r="92" spans="1:8" x14ac:dyDescent="0.35">
      <c r="B92" s="501">
        <v>88</v>
      </c>
      <c r="C92" s="505" t="s">
        <v>4761</v>
      </c>
      <c r="D92" s="511" t="s">
        <v>522</v>
      </c>
      <c r="E92" s="509" t="s">
        <v>475</v>
      </c>
      <c r="F92" s="509" t="s">
        <v>433</v>
      </c>
      <c r="G92" s="508" t="s">
        <v>493</v>
      </c>
      <c r="H92" s="505" t="s">
        <v>771</v>
      </c>
    </row>
    <row r="93" spans="1:8" x14ac:dyDescent="0.35">
      <c r="B93" s="501">
        <v>89</v>
      </c>
      <c r="C93" s="505" t="s">
        <v>4761</v>
      </c>
      <c r="D93" s="511" t="s">
        <v>398</v>
      </c>
      <c r="E93" s="509" t="s">
        <v>475</v>
      </c>
      <c r="F93" s="509" t="s">
        <v>433</v>
      </c>
      <c r="G93" s="508" t="s">
        <v>493</v>
      </c>
      <c r="H93" s="505" t="s">
        <v>771</v>
      </c>
    </row>
    <row r="94" spans="1:8" x14ac:dyDescent="0.35">
      <c r="B94" s="501">
        <v>90</v>
      </c>
      <c r="C94" s="505" t="s">
        <v>4762</v>
      </c>
      <c r="D94" s="511" t="s">
        <v>426</v>
      </c>
      <c r="E94" s="509" t="s">
        <v>475</v>
      </c>
      <c r="F94" s="509" t="s">
        <v>433</v>
      </c>
      <c r="G94" s="508" t="s">
        <v>493</v>
      </c>
      <c r="H94" s="505" t="s">
        <v>771</v>
      </c>
    </row>
    <row r="95" spans="1:8" x14ac:dyDescent="0.35">
      <c r="B95" s="501">
        <v>91</v>
      </c>
      <c r="C95" s="505" t="s">
        <v>4761</v>
      </c>
      <c r="D95" s="511" t="s">
        <v>428</v>
      </c>
      <c r="E95" s="509" t="s">
        <v>475</v>
      </c>
      <c r="F95" s="509" t="s">
        <v>433</v>
      </c>
      <c r="G95" s="508" t="s">
        <v>493</v>
      </c>
      <c r="H95" s="505" t="s">
        <v>771</v>
      </c>
    </row>
    <row r="96" spans="1:8" x14ac:dyDescent="0.35">
      <c r="A96" s="512"/>
      <c r="B96" s="501">
        <v>92</v>
      </c>
      <c r="C96" s="513" t="s">
        <v>492</v>
      </c>
      <c r="D96" s="514" t="s">
        <v>403</v>
      </c>
      <c r="E96" s="514" t="s">
        <v>475</v>
      </c>
      <c r="F96" s="514" t="s">
        <v>433</v>
      </c>
      <c r="G96" s="513" t="s">
        <v>492</v>
      </c>
      <c r="H96" s="513" t="s">
        <v>492</v>
      </c>
    </row>
    <row r="97" spans="1:8" x14ac:dyDescent="0.35">
      <c r="A97" s="515" t="s">
        <v>523</v>
      </c>
      <c r="B97" s="516">
        <v>93</v>
      </c>
      <c r="C97" s="517" t="s">
        <v>439</v>
      </c>
      <c r="D97" s="518" t="s">
        <v>440</v>
      </c>
      <c r="E97" s="518" t="s">
        <v>441</v>
      </c>
      <c r="F97" s="518" t="s">
        <v>434</v>
      </c>
      <c r="G97" s="517"/>
      <c r="H97" s="517"/>
    </row>
    <row r="98" spans="1:8" x14ac:dyDescent="0.35">
      <c r="A98" s="515"/>
      <c r="B98" s="516">
        <v>94</v>
      </c>
      <c r="C98" s="516" t="s">
        <v>443</v>
      </c>
      <c r="D98" s="519" t="s">
        <v>432</v>
      </c>
      <c r="E98" s="519" t="s">
        <v>441</v>
      </c>
      <c r="F98" s="519" t="s">
        <v>434</v>
      </c>
      <c r="G98" s="516"/>
      <c r="H98" s="516"/>
    </row>
    <row r="99" spans="1:8" x14ac:dyDescent="0.35">
      <c r="A99" s="515"/>
      <c r="B99" s="516">
        <v>95</v>
      </c>
      <c r="C99" s="516" t="s">
        <v>444</v>
      </c>
      <c r="D99" s="519" t="s">
        <v>404</v>
      </c>
      <c r="E99" s="519" t="s">
        <v>441</v>
      </c>
      <c r="F99" s="519" t="s">
        <v>434</v>
      </c>
      <c r="G99" s="516"/>
      <c r="H99" s="516"/>
    </row>
    <row r="100" spans="1:8" x14ac:dyDescent="0.35">
      <c r="A100" s="515"/>
      <c r="B100" s="516">
        <v>96</v>
      </c>
      <c r="C100" s="516" t="s">
        <v>445</v>
      </c>
      <c r="D100" s="519" t="s">
        <v>446</v>
      </c>
      <c r="E100" s="519" t="s">
        <v>441</v>
      </c>
      <c r="F100" s="519" t="s">
        <v>434</v>
      </c>
      <c r="G100" s="516"/>
      <c r="H100" s="516"/>
    </row>
    <row r="101" spans="1:8" x14ac:dyDescent="0.35">
      <c r="A101" s="515"/>
      <c r="B101" s="516">
        <v>97</v>
      </c>
      <c r="C101" s="516" t="s">
        <v>447</v>
      </c>
      <c r="D101" s="519" t="s">
        <v>448</v>
      </c>
      <c r="E101" s="519" t="s">
        <v>441</v>
      </c>
      <c r="F101" s="519" t="s">
        <v>434</v>
      </c>
      <c r="G101" s="516"/>
      <c r="H101" s="516"/>
    </row>
    <row r="102" spans="1:8" x14ac:dyDescent="0.35">
      <c r="A102" s="515"/>
      <c r="B102" s="516">
        <v>98</v>
      </c>
      <c r="C102" s="516" t="s">
        <v>449</v>
      </c>
      <c r="D102" s="519" t="s">
        <v>450</v>
      </c>
      <c r="E102" s="519" t="s">
        <v>441</v>
      </c>
      <c r="F102" s="519" t="s">
        <v>434</v>
      </c>
      <c r="G102" s="516"/>
      <c r="H102" s="516"/>
    </row>
    <row r="103" spans="1:8" x14ac:dyDescent="0.35">
      <c r="A103" s="515"/>
      <c r="B103" s="516">
        <v>99</v>
      </c>
      <c r="C103" s="516" t="s">
        <v>451</v>
      </c>
      <c r="D103" s="519" t="s">
        <v>452</v>
      </c>
      <c r="E103" s="519" t="s">
        <v>441</v>
      </c>
      <c r="F103" s="519" t="s">
        <v>434</v>
      </c>
      <c r="G103" s="516"/>
      <c r="H103" s="516"/>
    </row>
    <row r="104" spans="1:8" x14ac:dyDescent="0.35">
      <c r="A104" s="515"/>
      <c r="B104" s="516">
        <v>100</v>
      </c>
      <c r="C104" s="516" t="s">
        <v>453</v>
      </c>
      <c r="D104" s="519" t="s">
        <v>454</v>
      </c>
      <c r="E104" s="519" t="s">
        <v>441</v>
      </c>
      <c r="F104" s="519" t="s">
        <v>434</v>
      </c>
      <c r="G104" s="516"/>
      <c r="H104" s="516"/>
    </row>
    <row r="105" spans="1:8" x14ac:dyDescent="0.35">
      <c r="A105" s="515"/>
      <c r="B105" s="516">
        <v>101</v>
      </c>
      <c r="C105" s="516" t="s">
        <v>455</v>
      </c>
      <c r="D105" s="519" t="s">
        <v>456</v>
      </c>
      <c r="E105" s="519" t="s">
        <v>441</v>
      </c>
      <c r="F105" s="519" t="s">
        <v>434</v>
      </c>
      <c r="G105" s="516"/>
      <c r="H105" s="516"/>
    </row>
    <row r="106" spans="1:8" x14ac:dyDescent="0.35">
      <c r="A106" s="515"/>
      <c r="B106" s="516">
        <v>102</v>
      </c>
      <c r="C106" s="516" t="s">
        <v>457</v>
      </c>
      <c r="D106" s="519" t="s">
        <v>422</v>
      </c>
      <c r="E106" s="519" t="s">
        <v>441</v>
      </c>
      <c r="F106" s="519" t="s">
        <v>434</v>
      </c>
      <c r="G106" s="516"/>
      <c r="H106" s="516"/>
    </row>
    <row r="107" spans="1:8" x14ac:dyDescent="0.35">
      <c r="A107" s="515"/>
      <c r="B107" s="516">
        <v>103</v>
      </c>
      <c r="C107" s="516" t="s">
        <v>458</v>
      </c>
      <c r="D107" s="519" t="s">
        <v>417</v>
      </c>
      <c r="E107" s="519" t="s">
        <v>441</v>
      </c>
      <c r="F107" s="519" t="s">
        <v>434</v>
      </c>
      <c r="G107" s="516"/>
      <c r="H107" s="516"/>
    </row>
    <row r="108" spans="1:8" x14ac:dyDescent="0.35">
      <c r="A108" s="515"/>
      <c r="B108" s="516">
        <v>104</v>
      </c>
      <c r="C108" s="516" t="s">
        <v>459</v>
      </c>
      <c r="D108" s="519" t="s">
        <v>397</v>
      </c>
      <c r="E108" s="519" t="s">
        <v>441</v>
      </c>
      <c r="F108" s="519" t="s">
        <v>434</v>
      </c>
      <c r="G108" s="516"/>
      <c r="H108" s="516"/>
    </row>
    <row r="109" spans="1:8" x14ac:dyDescent="0.35">
      <c r="A109" s="515"/>
      <c r="B109" s="516">
        <v>105</v>
      </c>
      <c r="C109" s="516" t="s">
        <v>460</v>
      </c>
      <c r="D109" s="519" t="s">
        <v>406</v>
      </c>
      <c r="E109" s="519" t="s">
        <v>441</v>
      </c>
      <c r="F109" s="519" t="s">
        <v>434</v>
      </c>
      <c r="G109" s="516"/>
      <c r="H109" s="516"/>
    </row>
    <row r="110" spans="1:8" x14ac:dyDescent="0.35">
      <c r="A110" s="515"/>
      <c r="B110" s="516">
        <v>106</v>
      </c>
      <c r="C110" s="516" t="s">
        <v>461</v>
      </c>
      <c r="D110" s="519" t="s">
        <v>407</v>
      </c>
      <c r="E110" s="519" t="s">
        <v>441</v>
      </c>
      <c r="F110" s="519" t="s">
        <v>434</v>
      </c>
      <c r="G110" s="516"/>
      <c r="H110" s="516"/>
    </row>
    <row r="111" spans="1:8" x14ac:dyDescent="0.35">
      <c r="A111" s="515"/>
      <c r="B111" s="516">
        <v>107</v>
      </c>
      <c r="C111" s="516" t="s">
        <v>462</v>
      </c>
      <c r="D111" s="519" t="s">
        <v>400</v>
      </c>
      <c r="E111" s="519" t="s">
        <v>441</v>
      </c>
      <c r="F111" s="519" t="s">
        <v>434</v>
      </c>
      <c r="G111" s="516"/>
      <c r="H111" s="516"/>
    </row>
    <row r="112" spans="1:8" x14ac:dyDescent="0.35">
      <c r="A112" s="515"/>
      <c r="B112" s="516">
        <v>108</v>
      </c>
      <c r="C112" s="516" t="s">
        <v>463</v>
      </c>
      <c r="D112" s="519" t="s">
        <v>399</v>
      </c>
      <c r="E112" s="519" t="s">
        <v>441</v>
      </c>
      <c r="F112" s="519" t="s">
        <v>434</v>
      </c>
      <c r="G112" s="516"/>
      <c r="H112" s="516"/>
    </row>
    <row r="113" spans="1:8" x14ac:dyDescent="0.35">
      <c r="A113" s="515"/>
      <c r="B113" s="516">
        <v>109</v>
      </c>
      <c r="C113" s="516" t="s">
        <v>464</v>
      </c>
      <c r="D113" s="519" t="s">
        <v>465</v>
      </c>
      <c r="E113" s="519" t="s">
        <v>441</v>
      </c>
      <c r="F113" s="519" t="s">
        <v>434</v>
      </c>
      <c r="G113" s="516"/>
      <c r="H113" s="516"/>
    </row>
    <row r="114" spans="1:8" x14ac:dyDescent="0.35">
      <c r="A114" s="515"/>
      <c r="B114" s="516">
        <v>110</v>
      </c>
      <c r="C114" s="516" t="s">
        <v>466</v>
      </c>
      <c r="D114" s="519" t="s">
        <v>405</v>
      </c>
      <c r="E114" s="519" t="s">
        <v>441</v>
      </c>
      <c r="F114" s="519" t="s">
        <v>434</v>
      </c>
      <c r="G114" s="516"/>
      <c r="H114" s="516"/>
    </row>
    <row r="115" spans="1:8" x14ac:dyDescent="0.35">
      <c r="A115" s="515"/>
      <c r="B115" s="516">
        <v>111</v>
      </c>
      <c r="C115" s="516" t="s">
        <v>467</v>
      </c>
      <c r="D115" s="519" t="s">
        <v>408</v>
      </c>
      <c r="E115" s="519" t="s">
        <v>441</v>
      </c>
      <c r="F115" s="519" t="s">
        <v>434</v>
      </c>
      <c r="G115" s="516"/>
      <c r="H115" s="516"/>
    </row>
    <row r="116" spans="1:8" x14ac:dyDescent="0.35">
      <c r="A116" s="515"/>
      <c r="B116" s="516">
        <v>112</v>
      </c>
      <c r="C116" s="516" t="s">
        <v>468</v>
      </c>
      <c r="D116" s="519" t="s">
        <v>419</v>
      </c>
      <c r="E116" s="519" t="s">
        <v>441</v>
      </c>
      <c r="F116" s="519" t="s">
        <v>434</v>
      </c>
      <c r="G116" s="516"/>
      <c r="H116" s="516"/>
    </row>
    <row r="117" spans="1:8" x14ac:dyDescent="0.35">
      <c r="A117" s="515"/>
      <c r="B117" s="516">
        <v>113</v>
      </c>
      <c r="C117" s="516" t="s">
        <v>519</v>
      </c>
      <c r="D117" s="519" t="s">
        <v>524</v>
      </c>
      <c r="E117" s="519" t="s">
        <v>475</v>
      </c>
      <c r="F117" s="519" t="s">
        <v>434</v>
      </c>
      <c r="G117" s="520" t="s">
        <v>525</v>
      </c>
      <c r="H117" s="520" t="s">
        <v>525</v>
      </c>
    </row>
    <row r="118" spans="1:8" x14ac:dyDescent="0.35">
      <c r="A118" s="515"/>
      <c r="B118" s="516">
        <v>114</v>
      </c>
      <c r="C118" s="516" t="s">
        <v>520</v>
      </c>
      <c r="D118" s="519" t="s">
        <v>524</v>
      </c>
      <c r="E118" s="519" t="s">
        <v>475</v>
      </c>
      <c r="F118" s="519" t="s">
        <v>434</v>
      </c>
      <c r="G118" s="516" t="s">
        <v>526</v>
      </c>
      <c r="H118" s="516" t="s">
        <v>526</v>
      </c>
    </row>
    <row r="119" spans="1:8" x14ac:dyDescent="0.35">
      <c r="A119" s="515"/>
      <c r="B119" s="516">
        <v>115</v>
      </c>
      <c r="C119" s="516" t="s">
        <v>527</v>
      </c>
      <c r="D119" s="519" t="s">
        <v>562</v>
      </c>
      <c r="E119" s="519" t="s">
        <v>475</v>
      </c>
      <c r="F119" s="519" t="s">
        <v>434</v>
      </c>
      <c r="G119" s="516" t="s">
        <v>526</v>
      </c>
      <c r="H119" s="516" t="s">
        <v>526</v>
      </c>
    </row>
    <row r="120" spans="1:8" x14ac:dyDescent="0.35">
      <c r="A120" s="515"/>
      <c r="B120" s="516">
        <v>116</v>
      </c>
      <c r="C120" s="516" t="s">
        <v>528</v>
      </c>
      <c r="D120" s="519" t="s">
        <v>563</v>
      </c>
      <c r="E120" s="519" t="s">
        <v>475</v>
      </c>
      <c r="F120" s="519" t="s">
        <v>434</v>
      </c>
      <c r="G120" s="516" t="s">
        <v>526</v>
      </c>
      <c r="H120" s="516" t="s">
        <v>526</v>
      </c>
    </row>
    <row r="121" spans="1:8" x14ac:dyDescent="0.35">
      <c r="A121" s="515"/>
      <c r="B121" s="516">
        <v>117</v>
      </c>
      <c r="C121" s="516" t="s">
        <v>529</v>
      </c>
      <c r="D121" s="519" t="s">
        <v>564</v>
      </c>
      <c r="E121" s="519" t="s">
        <v>475</v>
      </c>
      <c r="F121" s="519" t="s">
        <v>434</v>
      </c>
      <c r="G121" s="516" t="s">
        <v>526</v>
      </c>
      <c r="H121" s="516" t="s">
        <v>526</v>
      </c>
    </row>
    <row r="122" spans="1:8" x14ac:dyDescent="0.35">
      <c r="A122" s="515"/>
      <c r="B122" s="516">
        <v>118</v>
      </c>
      <c r="C122" s="516" t="s">
        <v>530</v>
      </c>
      <c r="D122" s="519" t="s">
        <v>565</v>
      </c>
      <c r="E122" s="519" t="s">
        <v>475</v>
      </c>
      <c r="F122" s="519" t="s">
        <v>434</v>
      </c>
      <c r="G122" s="516" t="s">
        <v>526</v>
      </c>
      <c r="H122" s="516" t="s">
        <v>526</v>
      </c>
    </row>
    <row r="123" spans="1:8" x14ac:dyDescent="0.35">
      <c r="A123" s="515"/>
      <c r="B123" s="516">
        <v>119</v>
      </c>
      <c r="C123" s="516" t="s">
        <v>531</v>
      </c>
      <c r="D123" s="519" t="s">
        <v>566</v>
      </c>
      <c r="E123" s="519" t="s">
        <v>475</v>
      </c>
      <c r="F123" s="519" t="s">
        <v>434</v>
      </c>
      <c r="G123" s="516" t="s">
        <v>526</v>
      </c>
      <c r="H123" s="516" t="s">
        <v>526</v>
      </c>
    </row>
    <row r="124" spans="1:8" x14ac:dyDescent="0.35">
      <c r="A124" s="515"/>
      <c r="B124" s="516">
        <v>120</v>
      </c>
      <c r="C124" s="516" t="s">
        <v>532</v>
      </c>
      <c r="D124" s="519" t="s">
        <v>567</v>
      </c>
      <c r="E124" s="519" t="s">
        <v>475</v>
      </c>
      <c r="F124" s="519" t="s">
        <v>434</v>
      </c>
      <c r="G124" s="516" t="s">
        <v>526</v>
      </c>
      <c r="H124" s="516" t="s">
        <v>526</v>
      </c>
    </row>
    <row r="125" spans="1:8" x14ac:dyDescent="0.35">
      <c r="A125" s="515"/>
      <c r="B125" s="516">
        <v>121</v>
      </c>
      <c r="C125" s="516" t="s">
        <v>533</v>
      </c>
      <c r="D125" s="519" t="s">
        <v>568</v>
      </c>
      <c r="E125" s="519" t="s">
        <v>475</v>
      </c>
      <c r="F125" s="519" t="s">
        <v>434</v>
      </c>
      <c r="G125" s="516" t="s">
        <v>526</v>
      </c>
      <c r="H125" s="516" t="s">
        <v>526</v>
      </c>
    </row>
    <row r="126" spans="1:8" x14ac:dyDescent="0.35">
      <c r="A126" s="515"/>
      <c r="B126" s="516">
        <v>122</v>
      </c>
      <c r="C126" s="516" t="s">
        <v>534</v>
      </c>
      <c r="D126" s="519" t="s">
        <v>569</v>
      </c>
      <c r="E126" s="519" t="s">
        <v>475</v>
      </c>
      <c r="F126" s="519" t="s">
        <v>434</v>
      </c>
      <c r="G126" s="516" t="s">
        <v>526</v>
      </c>
      <c r="H126" s="516" t="s">
        <v>526</v>
      </c>
    </row>
    <row r="127" spans="1:8" x14ac:dyDescent="0.35">
      <c r="A127" s="515"/>
      <c r="B127" s="516">
        <v>123</v>
      </c>
      <c r="C127" s="516" t="s">
        <v>535</v>
      </c>
      <c r="D127" s="519" t="s">
        <v>570</v>
      </c>
      <c r="E127" s="519" t="s">
        <v>475</v>
      </c>
      <c r="F127" s="519" t="s">
        <v>434</v>
      </c>
      <c r="G127" s="516" t="s">
        <v>526</v>
      </c>
      <c r="H127" s="516" t="s">
        <v>526</v>
      </c>
    </row>
    <row r="128" spans="1:8" x14ac:dyDescent="0.35">
      <c r="A128" s="515"/>
      <c r="B128" s="516">
        <v>124</v>
      </c>
      <c r="C128" s="516" t="s">
        <v>536</v>
      </c>
      <c r="D128" s="519" t="s">
        <v>571</v>
      </c>
      <c r="E128" s="519" t="s">
        <v>475</v>
      </c>
      <c r="F128" s="519" t="s">
        <v>434</v>
      </c>
      <c r="G128" s="516" t="s">
        <v>526</v>
      </c>
      <c r="H128" s="516" t="s">
        <v>526</v>
      </c>
    </row>
    <row r="129" spans="1:8" x14ac:dyDescent="0.35">
      <c r="A129" s="515" t="s">
        <v>537</v>
      </c>
      <c r="B129" s="516">
        <v>125</v>
      </c>
      <c r="C129" s="516" t="s">
        <v>439</v>
      </c>
      <c r="D129" s="519" t="s">
        <v>440</v>
      </c>
      <c r="E129" s="519" t="s">
        <v>441</v>
      </c>
      <c r="F129" s="519" t="s">
        <v>538</v>
      </c>
      <c r="G129" s="516"/>
      <c r="H129" s="516"/>
    </row>
    <row r="130" spans="1:8" x14ac:dyDescent="0.35">
      <c r="A130" s="515"/>
      <c r="B130" s="516">
        <v>126</v>
      </c>
      <c r="C130" s="516" t="s">
        <v>443</v>
      </c>
      <c r="D130" s="519" t="s">
        <v>432</v>
      </c>
      <c r="E130" s="519" t="s">
        <v>441</v>
      </c>
      <c r="F130" s="519" t="s">
        <v>538</v>
      </c>
      <c r="G130" s="516"/>
      <c r="H130" s="516"/>
    </row>
    <row r="131" spans="1:8" x14ac:dyDescent="0.35">
      <c r="A131" s="515"/>
      <c r="B131" s="516">
        <v>127</v>
      </c>
      <c r="C131" s="516" t="s">
        <v>444</v>
      </c>
      <c r="D131" s="519" t="s">
        <v>404</v>
      </c>
      <c r="E131" s="519" t="s">
        <v>441</v>
      </c>
      <c r="F131" s="519" t="s">
        <v>538</v>
      </c>
      <c r="G131" s="516"/>
      <c r="H131" s="516"/>
    </row>
    <row r="132" spans="1:8" x14ac:dyDescent="0.35">
      <c r="A132" s="515"/>
      <c r="B132" s="516">
        <v>128</v>
      </c>
      <c r="C132" s="516" t="s">
        <v>445</v>
      </c>
      <c r="D132" s="519" t="s">
        <v>446</v>
      </c>
      <c r="E132" s="519" t="s">
        <v>441</v>
      </c>
      <c r="F132" s="519" t="s">
        <v>538</v>
      </c>
      <c r="G132" s="516"/>
      <c r="H132" s="516"/>
    </row>
    <row r="133" spans="1:8" x14ac:dyDescent="0.35">
      <c r="A133" s="515"/>
      <c r="B133" s="516">
        <v>129</v>
      </c>
      <c r="C133" s="516" t="s">
        <v>447</v>
      </c>
      <c r="D133" s="519" t="s">
        <v>448</v>
      </c>
      <c r="E133" s="519" t="s">
        <v>441</v>
      </c>
      <c r="F133" s="519" t="s">
        <v>538</v>
      </c>
      <c r="G133" s="516"/>
      <c r="H133" s="516"/>
    </row>
    <row r="134" spans="1:8" x14ac:dyDescent="0.35">
      <c r="A134" s="515"/>
      <c r="B134" s="516">
        <v>130</v>
      </c>
      <c r="C134" s="516" t="s">
        <v>449</v>
      </c>
      <c r="D134" s="519" t="s">
        <v>450</v>
      </c>
      <c r="E134" s="519" t="s">
        <v>441</v>
      </c>
      <c r="F134" s="519" t="s">
        <v>538</v>
      </c>
      <c r="G134" s="516"/>
      <c r="H134" s="516"/>
    </row>
    <row r="135" spans="1:8" x14ac:dyDescent="0.35">
      <c r="A135" s="515"/>
      <c r="B135" s="516">
        <v>131</v>
      </c>
      <c r="C135" s="516" t="s">
        <v>451</v>
      </c>
      <c r="D135" s="519" t="s">
        <v>452</v>
      </c>
      <c r="E135" s="519" t="s">
        <v>441</v>
      </c>
      <c r="F135" s="519" t="s">
        <v>538</v>
      </c>
      <c r="G135" s="516"/>
      <c r="H135" s="516"/>
    </row>
    <row r="136" spans="1:8" x14ac:dyDescent="0.35">
      <c r="A136" s="515"/>
      <c r="B136" s="516">
        <v>132</v>
      </c>
      <c r="C136" s="516" t="s">
        <v>453</v>
      </c>
      <c r="D136" s="519" t="s">
        <v>454</v>
      </c>
      <c r="E136" s="519" t="s">
        <v>441</v>
      </c>
      <c r="F136" s="519" t="s">
        <v>538</v>
      </c>
      <c r="G136" s="516"/>
      <c r="H136" s="516"/>
    </row>
    <row r="137" spans="1:8" x14ac:dyDescent="0.35">
      <c r="A137" s="515"/>
      <c r="B137" s="516">
        <v>133</v>
      </c>
      <c r="C137" s="516" t="s">
        <v>455</v>
      </c>
      <c r="D137" s="519" t="s">
        <v>456</v>
      </c>
      <c r="E137" s="519" t="s">
        <v>441</v>
      </c>
      <c r="F137" s="519" t="s">
        <v>538</v>
      </c>
      <c r="G137" s="516"/>
      <c r="H137" s="516"/>
    </row>
    <row r="138" spans="1:8" x14ac:dyDescent="0.35">
      <c r="A138" s="515"/>
      <c r="B138" s="516">
        <v>134</v>
      </c>
      <c r="C138" s="516" t="s">
        <v>457</v>
      </c>
      <c r="D138" s="519" t="s">
        <v>422</v>
      </c>
      <c r="E138" s="519" t="s">
        <v>441</v>
      </c>
      <c r="F138" s="519" t="s">
        <v>538</v>
      </c>
      <c r="G138" s="516"/>
      <c r="H138" s="516"/>
    </row>
    <row r="139" spans="1:8" x14ac:dyDescent="0.35">
      <c r="A139" s="515"/>
      <c r="B139" s="516">
        <v>135</v>
      </c>
      <c r="C139" s="516" t="s">
        <v>458</v>
      </c>
      <c r="D139" s="519" t="s">
        <v>417</v>
      </c>
      <c r="E139" s="519" t="s">
        <v>441</v>
      </c>
      <c r="F139" s="519" t="s">
        <v>538</v>
      </c>
      <c r="G139" s="516"/>
      <c r="H139" s="516"/>
    </row>
    <row r="140" spans="1:8" x14ac:dyDescent="0.35">
      <c r="A140" s="515"/>
      <c r="B140" s="516">
        <v>136</v>
      </c>
      <c r="C140" s="516" t="s">
        <v>459</v>
      </c>
      <c r="D140" s="519" t="s">
        <v>397</v>
      </c>
      <c r="E140" s="519" t="s">
        <v>441</v>
      </c>
      <c r="F140" s="519" t="s">
        <v>538</v>
      </c>
      <c r="G140" s="516"/>
      <c r="H140" s="516"/>
    </row>
    <row r="141" spans="1:8" x14ac:dyDescent="0.35">
      <c r="A141" s="515"/>
      <c r="B141" s="516">
        <v>137</v>
      </c>
      <c r="C141" s="516" t="s">
        <v>460</v>
      </c>
      <c r="D141" s="519" t="s">
        <v>406</v>
      </c>
      <c r="E141" s="519" t="s">
        <v>441</v>
      </c>
      <c r="F141" s="519" t="s">
        <v>538</v>
      </c>
      <c r="G141" s="516"/>
      <c r="H141" s="516"/>
    </row>
    <row r="142" spans="1:8" x14ac:dyDescent="0.35">
      <c r="A142" s="515"/>
      <c r="B142" s="516">
        <v>138</v>
      </c>
      <c r="C142" s="516" t="s">
        <v>461</v>
      </c>
      <c r="D142" s="519" t="s">
        <v>407</v>
      </c>
      <c r="E142" s="519" t="s">
        <v>441</v>
      </c>
      <c r="F142" s="519" t="s">
        <v>538</v>
      </c>
      <c r="G142" s="516"/>
      <c r="H142" s="516"/>
    </row>
    <row r="143" spans="1:8" x14ac:dyDescent="0.35">
      <c r="A143" s="515"/>
      <c r="B143" s="516">
        <v>139</v>
      </c>
      <c r="C143" s="516" t="s">
        <v>462</v>
      </c>
      <c r="D143" s="519" t="s">
        <v>400</v>
      </c>
      <c r="E143" s="519" t="s">
        <v>441</v>
      </c>
      <c r="F143" s="519" t="s">
        <v>538</v>
      </c>
      <c r="G143" s="516"/>
      <c r="H143" s="516"/>
    </row>
    <row r="144" spans="1:8" x14ac:dyDescent="0.35">
      <c r="A144" s="515"/>
      <c r="B144" s="516">
        <v>140</v>
      </c>
      <c r="C144" s="516" t="s">
        <v>463</v>
      </c>
      <c r="D144" s="519" t="s">
        <v>399</v>
      </c>
      <c r="E144" s="519" t="s">
        <v>441</v>
      </c>
      <c r="F144" s="519" t="s">
        <v>538</v>
      </c>
      <c r="G144" s="516"/>
      <c r="H144" s="516"/>
    </row>
    <row r="145" spans="1:8" x14ac:dyDescent="0.35">
      <c r="A145" s="515"/>
      <c r="B145" s="516">
        <v>141</v>
      </c>
      <c r="C145" s="516" t="s">
        <v>464</v>
      </c>
      <c r="D145" s="519" t="s">
        <v>465</v>
      </c>
      <c r="E145" s="519" t="s">
        <v>441</v>
      </c>
      <c r="F145" s="519" t="s">
        <v>538</v>
      </c>
      <c r="G145" s="516"/>
      <c r="H145" s="516"/>
    </row>
    <row r="146" spans="1:8" x14ac:dyDescent="0.35">
      <c r="A146" s="515"/>
      <c r="B146" s="516">
        <v>142</v>
      </c>
      <c r="C146" s="516" t="s">
        <v>466</v>
      </c>
      <c r="D146" s="519" t="s">
        <v>405</v>
      </c>
      <c r="E146" s="519" t="s">
        <v>441</v>
      </c>
      <c r="F146" s="519" t="s">
        <v>538</v>
      </c>
      <c r="G146" s="516"/>
      <c r="H146" s="516"/>
    </row>
    <row r="147" spans="1:8" x14ac:dyDescent="0.35">
      <c r="A147" s="515"/>
      <c r="B147" s="516">
        <v>143</v>
      </c>
      <c r="C147" s="516" t="s">
        <v>467</v>
      </c>
      <c r="D147" s="519" t="s">
        <v>408</v>
      </c>
      <c r="E147" s="519" t="s">
        <v>441</v>
      </c>
      <c r="F147" s="519" t="s">
        <v>538</v>
      </c>
      <c r="G147" s="516"/>
      <c r="H147" s="516"/>
    </row>
    <row r="148" spans="1:8" x14ac:dyDescent="0.35">
      <c r="A148" s="515"/>
      <c r="B148" s="516">
        <v>144</v>
      </c>
      <c r="C148" s="516" t="s">
        <v>468</v>
      </c>
      <c r="D148" s="519" t="s">
        <v>419</v>
      </c>
      <c r="E148" s="519" t="s">
        <v>441</v>
      </c>
      <c r="F148" s="519" t="s">
        <v>538</v>
      </c>
      <c r="G148" s="516"/>
      <c r="H148" s="516"/>
    </row>
    <row r="149" spans="1:8" x14ac:dyDescent="0.35">
      <c r="A149" s="515"/>
      <c r="B149" s="516">
        <v>145</v>
      </c>
      <c r="C149" s="516" t="s">
        <v>469</v>
      </c>
      <c r="D149" s="519" t="s">
        <v>402</v>
      </c>
      <c r="E149" s="519" t="s">
        <v>441</v>
      </c>
      <c r="F149" s="519" t="s">
        <v>538</v>
      </c>
      <c r="G149" s="516"/>
      <c r="H149" s="516"/>
    </row>
    <row r="150" spans="1:8" x14ac:dyDescent="0.35">
      <c r="A150" s="515"/>
      <c r="B150" s="516">
        <v>146</v>
      </c>
      <c r="C150" s="516" t="s">
        <v>470</v>
      </c>
      <c r="D150" s="519" t="s">
        <v>423</v>
      </c>
      <c r="E150" s="519" t="s">
        <v>441</v>
      </c>
      <c r="F150" s="519" t="s">
        <v>538</v>
      </c>
      <c r="G150" s="516"/>
      <c r="H150" s="516"/>
    </row>
    <row r="151" spans="1:8" x14ac:dyDescent="0.35">
      <c r="A151" s="515"/>
      <c r="B151" s="516">
        <v>147</v>
      </c>
      <c r="C151" s="516" t="s">
        <v>471</v>
      </c>
      <c r="D151" s="519" t="s">
        <v>396</v>
      </c>
      <c r="E151" s="519" t="s">
        <v>441</v>
      </c>
      <c r="F151" s="519" t="s">
        <v>538</v>
      </c>
      <c r="G151" s="516"/>
      <c r="H151" s="516"/>
    </row>
    <row r="152" spans="1:8" x14ac:dyDescent="0.35">
      <c r="A152" s="515"/>
      <c r="B152" s="516">
        <v>148</v>
      </c>
      <c r="C152" s="520" t="s">
        <v>519</v>
      </c>
      <c r="D152" s="521" t="s">
        <v>524</v>
      </c>
      <c r="E152" s="521" t="s">
        <v>475</v>
      </c>
      <c r="F152" s="521" t="s">
        <v>538</v>
      </c>
      <c r="G152" s="520" t="s">
        <v>525</v>
      </c>
      <c r="H152" s="520" t="s">
        <v>525</v>
      </c>
    </row>
    <row r="154" spans="1:8" x14ac:dyDescent="0.35">
      <c r="G154" s="498" t="s">
        <v>4763</v>
      </c>
    </row>
    <row r="155" spans="1:8" x14ac:dyDescent="0.35">
      <c r="G155" s="498" t="s">
        <v>395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47" t="s">
        <v>1293</v>
      </c>
      <c r="B1" s="248" t="s">
        <v>845</v>
      </c>
      <c r="C1" s="249">
        <v>30</v>
      </c>
    </row>
    <row r="2" spans="1:3" ht="36" x14ac:dyDescent="0.35">
      <c r="A2" s="247" t="s">
        <v>1294</v>
      </c>
      <c r="B2" s="248" t="s">
        <v>846</v>
      </c>
      <c r="C2" s="249">
        <v>15</v>
      </c>
    </row>
    <row r="3" spans="1:3" ht="72" x14ac:dyDescent="0.35">
      <c r="A3" s="247" t="s">
        <v>1295</v>
      </c>
      <c r="B3" s="248" t="s">
        <v>847</v>
      </c>
      <c r="C3" s="249">
        <v>30</v>
      </c>
    </row>
    <row r="4" spans="1:3" ht="108" x14ac:dyDescent="0.35">
      <c r="A4" s="247" t="s">
        <v>1296</v>
      </c>
      <c r="B4" s="248" t="s">
        <v>848</v>
      </c>
      <c r="C4" s="250">
        <v>45</v>
      </c>
    </row>
    <row r="5" spans="1:3" ht="18" x14ac:dyDescent="0.35">
      <c r="A5" s="247" t="s">
        <v>1297</v>
      </c>
      <c r="B5" s="248" t="s">
        <v>827</v>
      </c>
      <c r="C5" s="250">
        <v>45</v>
      </c>
    </row>
    <row r="6" spans="1:3" ht="72" x14ac:dyDescent="0.35">
      <c r="A6" s="247" t="s">
        <v>1298</v>
      </c>
      <c r="B6" s="248" t="s">
        <v>849</v>
      </c>
      <c r="C6" s="250">
        <v>90</v>
      </c>
    </row>
    <row r="7" spans="1:3" ht="54" x14ac:dyDescent="0.35">
      <c r="A7" s="247" t="s">
        <v>1299</v>
      </c>
      <c r="B7" s="248" t="s">
        <v>850</v>
      </c>
      <c r="C7" s="249">
        <v>30</v>
      </c>
    </row>
    <row r="8" spans="1:3" ht="36" x14ac:dyDescent="0.35">
      <c r="A8" s="247" t="s">
        <v>1300</v>
      </c>
      <c r="B8" s="248" t="s">
        <v>851</v>
      </c>
      <c r="C8" s="249">
        <v>30</v>
      </c>
    </row>
    <row r="9" spans="1:3" ht="54" x14ac:dyDescent="0.35">
      <c r="A9" s="247" t="s">
        <v>1301</v>
      </c>
      <c r="B9" s="248" t="s">
        <v>852</v>
      </c>
      <c r="C9" s="249">
        <v>15</v>
      </c>
    </row>
    <row r="10" spans="1:3" ht="72" x14ac:dyDescent="0.35">
      <c r="A10" s="247" t="s">
        <v>1302</v>
      </c>
      <c r="B10" s="248" t="s">
        <v>853</v>
      </c>
      <c r="C10" s="249">
        <v>15</v>
      </c>
    </row>
    <row r="11" spans="1:3" ht="144" x14ac:dyDescent="0.35">
      <c r="A11" s="247" t="s">
        <v>1303</v>
      </c>
      <c r="B11" s="248" t="s">
        <v>854</v>
      </c>
      <c r="C11" s="249">
        <v>15</v>
      </c>
    </row>
    <row r="12" spans="1:3" ht="180" x14ac:dyDescent="0.35">
      <c r="A12" s="247" t="s">
        <v>1304</v>
      </c>
      <c r="B12" s="248" t="s">
        <v>855</v>
      </c>
      <c r="C12" s="249">
        <v>60</v>
      </c>
    </row>
    <row r="13" spans="1:3" ht="234" x14ac:dyDescent="0.35">
      <c r="A13" s="247" t="s">
        <v>1305</v>
      </c>
      <c r="B13" s="248" t="s">
        <v>856</v>
      </c>
      <c r="C13" s="249">
        <v>60</v>
      </c>
    </row>
    <row r="14" spans="1:3" ht="72" x14ac:dyDescent="0.35">
      <c r="A14" s="247" t="s">
        <v>1306</v>
      </c>
      <c r="B14" s="248" t="s">
        <v>857</v>
      </c>
      <c r="C14" s="249">
        <v>30</v>
      </c>
    </row>
    <row r="15" spans="1:3" ht="72" x14ac:dyDescent="0.35">
      <c r="A15" s="247" t="s">
        <v>1307</v>
      </c>
      <c r="B15" s="248" t="s">
        <v>858</v>
      </c>
      <c r="C15" s="249">
        <v>240</v>
      </c>
    </row>
    <row r="16" spans="1:3" ht="54" x14ac:dyDescent="0.35">
      <c r="A16" s="247" t="s">
        <v>1308</v>
      </c>
      <c r="B16" s="248" t="s">
        <v>859</v>
      </c>
      <c r="C16" s="249">
        <v>150</v>
      </c>
    </row>
    <row r="17" spans="1:3" ht="126" x14ac:dyDescent="0.35">
      <c r="A17" s="247" t="s">
        <v>1309</v>
      </c>
      <c r="B17" s="248" t="s">
        <v>860</v>
      </c>
      <c r="C17" s="249">
        <v>90</v>
      </c>
    </row>
    <row r="18" spans="1:3" ht="54" x14ac:dyDescent="0.35">
      <c r="A18" s="247" t="s">
        <v>1310</v>
      </c>
      <c r="B18" s="248" t="s">
        <v>810</v>
      </c>
      <c r="C18" s="249">
        <v>180</v>
      </c>
    </row>
    <row r="19" spans="1:3" ht="36" x14ac:dyDescent="0.35">
      <c r="A19" s="247" t="s">
        <v>1280</v>
      </c>
      <c r="B19" s="248" t="s">
        <v>845</v>
      </c>
      <c r="C19" s="249">
        <v>30</v>
      </c>
    </row>
    <row r="20" spans="1:3" ht="36" x14ac:dyDescent="0.35">
      <c r="A20" s="247" t="s">
        <v>1311</v>
      </c>
      <c r="B20" s="248" t="s">
        <v>846</v>
      </c>
      <c r="C20" s="249">
        <v>15</v>
      </c>
    </row>
    <row r="21" spans="1:3" ht="72" x14ac:dyDescent="0.35">
      <c r="A21" s="247" t="s">
        <v>1312</v>
      </c>
      <c r="B21" s="248" t="s">
        <v>847</v>
      </c>
      <c r="C21" s="249">
        <v>30</v>
      </c>
    </row>
    <row r="22" spans="1:3" ht="108" x14ac:dyDescent="0.35">
      <c r="A22" s="247" t="s">
        <v>1313</v>
      </c>
      <c r="B22" s="248" t="s">
        <v>848</v>
      </c>
      <c r="C22" s="250">
        <v>45</v>
      </c>
    </row>
    <row r="23" spans="1:3" ht="18" x14ac:dyDescent="0.35">
      <c r="A23" s="247" t="s">
        <v>1314</v>
      </c>
      <c r="B23" s="248" t="s">
        <v>827</v>
      </c>
      <c r="C23" s="250">
        <v>45</v>
      </c>
    </row>
    <row r="24" spans="1:3" ht="72" x14ac:dyDescent="0.35">
      <c r="A24" s="247" t="s">
        <v>1315</v>
      </c>
      <c r="B24" s="248" t="s">
        <v>849</v>
      </c>
      <c r="C24" s="250">
        <v>90</v>
      </c>
    </row>
    <row r="25" spans="1:3" ht="52.5" x14ac:dyDescent="0.35">
      <c r="A25" s="247" t="s">
        <v>1267</v>
      </c>
      <c r="B25" s="251" t="s">
        <v>850</v>
      </c>
      <c r="C25" s="252">
        <v>30</v>
      </c>
    </row>
    <row r="26" spans="1:3" ht="52.5" x14ac:dyDescent="0.35">
      <c r="A26" s="247" t="s">
        <v>1316</v>
      </c>
      <c r="B26" s="251" t="s">
        <v>852</v>
      </c>
      <c r="C26" s="252">
        <v>15</v>
      </c>
    </row>
    <row r="27" spans="1:3" ht="52.5" x14ac:dyDescent="0.35">
      <c r="A27" s="247" t="s">
        <v>1317</v>
      </c>
      <c r="B27" s="251" t="s">
        <v>881</v>
      </c>
      <c r="C27" s="252">
        <v>30</v>
      </c>
    </row>
    <row r="28" spans="1:3" ht="122.5" x14ac:dyDescent="0.35">
      <c r="A28" s="247" t="s">
        <v>1318</v>
      </c>
      <c r="B28" s="251" t="s">
        <v>882</v>
      </c>
      <c r="C28" s="252">
        <v>30</v>
      </c>
    </row>
    <row r="29" spans="1:3" ht="35" x14ac:dyDescent="0.35">
      <c r="A29" s="247" t="s">
        <v>1319</v>
      </c>
      <c r="B29" s="251" t="s">
        <v>851</v>
      </c>
      <c r="C29" s="252">
        <v>30</v>
      </c>
    </row>
    <row r="30" spans="1:3" ht="70" x14ac:dyDescent="0.35">
      <c r="A30" s="247" t="s">
        <v>1320</v>
      </c>
      <c r="B30" s="251" t="s">
        <v>864</v>
      </c>
      <c r="C30" s="252">
        <v>30</v>
      </c>
    </row>
    <row r="31" spans="1:3" ht="17.5" x14ac:dyDescent="0.35">
      <c r="A31" s="247" t="s">
        <v>1321</v>
      </c>
      <c r="B31" s="253" t="s">
        <v>883</v>
      </c>
      <c r="C31" s="254">
        <v>40</v>
      </c>
    </row>
    <row r="32" spans="1:3" ht="70" x14ac:dyDescent="0.35">
      <c r="A32" s="247" t="s">
        <v>1322</v>
      </c>
      <c r="B32" s="251" t="s">
        <v>884</v>
      </c>
      <c r="C32" s="252">
        <v>40</v>
      </c>
    </row>
    <row r="33" spans="1:3" ht="70" x14ac:dyDescent="0.35">
      <c r="A33" s="247" t="s">
        <v>1323</v>
      </c>
      <c r="B33" s="251" t="s">
        <v>853</v>
      </c>
      <c r="C33" s="252">
        <v>15</v>
      </c>
    </row>
    <row r="34" spans="1:3" ht="157.5" x14ac:dyDescent="0.35">
      <c r="A34" s="247" t="s">
        <v>1324</v>
      </c>
      <c r="B34" s="251" t="s">
        <v>885</v>
      </c>
      <c r="C34" s="252">
        <v>60</v>
      </c>
    </row>
    <row r="35" spans="1:3" ht="140" x14ac:dyDescent="0.35">
      <c r="A35" s="247" t="s">
        <v>1325</v>
      </c>
      <c r="B35" s="251" t="s">
        <v>886</v>
      </c>
      <c r="C35" s="252">
        <v>180</v>
      </c>
    </row>
    <row r="36" spans="1:3" ht="210" x14ac:dyDescent="0.35">
      <c r="A36" s="247" t="s">
        <v>1326</v>
      </c>
      <c r="B36" s="251" t="s">
        <v>887</v>
      </c>
      <c r="C36" s="252">
        <v>60</v>
      </c>
    </row>
    <row r="37" spans="1:3" ht="157.5" x14ac:dyDescent="0.35">
      <c r="A37" s="247" t="s">
        <v>1327</v>
      </c>
      <c r="B37" s="251" t="s">
        <v>844</v>
      </c>
      <c r="C37" s="252">
        <v>90</v>
      </c>
    </row>
    <row r="38" spans="1:3" ht="227.5" x14ac:dyDescent="0.35">
      <c r="A38" s="247" t="s">
        <v>1328</v>
      </c>
      <c r="B38" s="251" t="s">
        <v>888</v>
      </c>
      <c r="C38" s="252">
        <v>90</v>
      </c>
    </row>
    <row r="39" spans="1:3" ht="140" x14ac:dyDescent="0.35">
      <c r="A39" s="247" t="s">
        <v>1329</v>
      </c>
      <c r="B39" s="251" t="s">
        <v>889</v>
      </c>
      <c r="C39" s="252">
        <v>60</v>
      </c>
    </row>
    <row r="40" spans="1:3" ht="157.5" x14ac:dyDescent="0.35">
      <c r="A40" s="247" t="s">
        <v>1330</v>
      </c>
      <c r="B40" s="251" t="s">
        <v>890</v>
      </c>
      <c r="C40" s="252">
        <v>90</v>
      </c>
    </row>
    <row r="41" spans="1:3" ht="227.5" x14ac:dyDescent="0.35">
      <c r="A41" s="247" t="s">
        <v>1331</v>
      </c>
      <c r="B41" s="251" t="s">
        <v>891</v>
      </c>
      <c r="C41" s="252">
        <v>60</v>
      </c>
    </row>
    <row r="42" spans="1:3" ht="210" x14ac:dyDescent="0.35">
      <c r="A42" s="247" t="s">
        <v>1332</v>
      </c>
      <c r="B42" s="251" t="s">
        <v>892</v>
      </c>
      <c r="C42" s="252">
        <v>90</v>
      </c>
    </row>
    <row r="43" spans="1:3" ht="105" x14ac:dyDescent="0.35">
      <c r="A43" s="247" t="s">
        <v>1333</v>
      </c>
      <c r="B43" s="251" t="s">
        <v>893</v>
      </c>
      <c r="C43" s="255">
        <v>75</v>
      </c>
    </row>
    <row r="44" spans="1:3" ht="52.5" x14ac:dyDescent="0.35">
      <c r="A44" s="247" t="s">
        <v>1334</v>
      </c>
      <c r="B44" s="251" t="s">
        <v>894</v>
      </c>
      <c r="C44" s="252">
        <v>60</v>
      </c>
    </row>
    <row r="45" spans="1:3" ht="52.5" x14ac:dyDescent="0.35">
      <c r="A45" s="247" t="s">
        <v>1335</v>
      </c>
      <c r="B45" s="256" t="s">
        <v>810</v>
      </c>
      <c r="C45" s="252">
        <v>270</v>
      </c>
    </row>
    <row r="46" spans="1:3" ht="36" x14ac:dyDescent="0.35">
      <c r="A46" s="247" t="s">
        <v>1336</v>
      </c>
      <c r="B46" s="248" t="s">
        <v>845</v>
      </c>
      <c r="C46" s="249">
        <v>30</v>
      </c>
    </row>
    <row r="47" spans="1:3" ht="36" x14ac:dyDescent="0.35">
      <c r="A47" s="247" t="s">
        <v>1337</v>
      </c>
      <c r="B47" s="248" t="s">
        <v>846</v>
      </c>
      <c r="C47" s="249">
        <v>15</v>
      </c>
    </row>
    <row r="48" spans="1:3" ht="72" x14ac:dyDescent="0.35">
      <c r="A48" s="247" t="s">
        <v>1338</v>
      </c>
      <c r="B48" s="248" t="s">
        <v>847</v>
      </c>
      <c r="C48" s="249">
        <v>30</v>
      </c>
    </row>
    <row r="49" spans="1:3" ht="108" x14ac:dyDescent="0.35">
      <c r="A49" s="247" t="s">
        <v>1339</v>
      </c>
      <c r="B49" s="248" t="s">
        <v>848</v>
      </c>
      <c r="C49" s="250">
        <v>45</v>
      </c>
    </row>
    <row r="50" spans="1:3" ht="18" x14ac:dyDescent="0.35">
      <c r="A50" s="247" t="s">
        <v>1340</v>
      </c>
      <c r="B50" s="248" t="s">
        <v>827</v>
      </c>
      <c r="C50" s="250">
        <v>45</v>
      </c>
    </row>
    <row r="51" spans="1:3" ht="72" x14ac:dyDescent="0.35">
      <c r="A51" s="247" t="s">
        <v>1258</v>
      </c>
      <c r="B51" s="248" t="s">
        <v>849</v>
      </c>
      <c r="C51" s="250">
        <v>90</v>
      </c>
    </row>
    <row r="52" spans="1:3" ht="36.5" thickBot="1" x14ac:dyDescent="0.4">
      <c r="A52" s="247" t="s">
        <v>1341</v>
      </c>
      <c r="B52" s="257" t="s">
        <v>851</v>
      </c>
      <c r="C52" s="258">
        <v>30</v>
      </c>
    </row>
    <row r="53" spans="1:3" ht="72.5" thickBot="1" x14ac:dyDescent="0.4">
      <c r="A53" s="247" t="s">
        <v>1342</v>
      </c>
      <c r="B53" s="257" t="s">
        <v>911</v>
      </c>
      <c r="C53" s="258">
        <v>45</v>
      </c>
    </row>
    <row r="54" spans="1:3" ht="72.5" thickBot="1" x14ac:dyDescent="0.4">
      <c r="A54" s="247" t="s">
        <v>1269</v>
      </c>
      <c r="B54" s="257" t="s">
        <v>912</v>
      </c>
      <c r="C54" s="258">
        <v>45</v>
      </c>
    </row>
    <row r="55" spans="1:3" ht="72.5" thickBot="1" x14ac:dyDescent="0.4">
      <c r="A55" s="247" t="s">
        <v>1343</v>
      </c>
      <c r="B55" s="257" t="s">
        <v>913</v>
      </c>
      <c r="C55" s="258">
        <v>30</v>
      </c>
    </row>
    <row r="56" spans="1:3" ht="90.5" thickBot="1" x14ac:dyDescent="0.4">
      <c r="A56" s="247" t="s">
        <v>1281</v>
      </c>
      <c r="B56" s="257" t="s">
        <v>2290</v>
      </c>
      <c r="C56" s="258">
        <v>30</v>
      </c>
    </row>
    <row r="57" spans="1:3" ht="72.5" thickBot="1" x14ac:dyDescent="0.4">
      <c r="A57" s="247" t="s">
        <v>1344</v>
      </c>
      <c r="B57" s="257" t="s">
        <v>853</v>
      </c>
      <c r="C57" s="258">
        <v>30</v>
      </c>
    </row>
    <row r="58" spans="1:3" ht="36.5" thickBot="1" x14ac:dyDescent="0.4">
      <c r="A58" s="247" t="s">
        <v>1345</v>
      </c>
      <c r="B58" s="257" t="s">
        <v>872</v>
      </c>
      <c r="C58" s="258">
        <v>120</v>
      </c>
    </row>
    <row r="59" spans="1:3" ht="36.5" thickBot="1" x14ac:dyDescent="0.4">
      <c r="A59" s="247" t="s">
        <v>1346</v>
      </c>
      <c r="B59" s="257" t="s">
        <v>868</v>
      </c>
      <c r="C59" s="258">
        <v>120</v>
      </c>
    </row>
    <row r="60" spans="1:3" ht="54.5" thickBot="1" x14ac:dyDescent="0.4">
      <c r="A60" s="247" t="s">
        <v>1347</v>
      </c>
      <c r="B60" s="257" t="s">
        <v>914</v>
      </c>
      <c r="C60" s="258">
        <v>60</v>
      </c>
    </row>
    <row r="61" spans="1:3" ht="54.5" thickBot="1" x14ac:dyDescent="0.4">
      <c r="A61" s="247" t="s">
        <v>1348</v>
      </c>
      <c r="B61" s="257" t="s">
        <v>915</v>
      </c>
      <c r="C61" s="258">
        <v>60</v>
      </c>
    </row>
    <row r="62" spans="1:3" ht="72.5" thickBot="1" x14ac:dyDescent="0.4">
      <c r="A62" s="247" t="s">
        <v>1349</v>
      </c>
      <c r="B62" s="257" t="s">
        <v>2291</v>
      </c>
      <c r="C62" s="258">
        <v>60</v>
      </c>
    </row>
    <row r="63" spans="1:3" ht="36.5" thickBot="1" x14ac:dyDescent="0.4">
      <c r="A63" s="247" t="s">
        <v>1350</v>
      </c>
      <c r="B63" s="257" t="s">
        <v>916</v>
      </c>
      <c r="C63" s="258">
        <v>90</v>
      </c>
    </row>
    <row r="64" spans="1:3" ht="126.5" thickBot="1" x14ac:dyDescent="0.4">
      <c r="A64" s="247" t="s">
        <v>1351</v>
      </c>
      <c r="B64" s="257" t="s">
        <v>917</v>
      </c>
      <c r="C64" s="258">
        <v>120</v>
      </c>
    </row>
    <row r="65" spans="1:3" ht="126.5" thickBot="1" x14ac:dyDescent="0.4">
      <c r="A65" s="247" t="s">
        <v>1352</v>
      </c>
      <c r="B65" s="257" t="s">
        <v>918</v>
      </c>
      <c r="C65" s="258">
        <v>120</v>
      </c>
    </row>
    <row r="66" spans="1:3" ht="108.5" thickBot="1" x14ac:dyDescent="0.4">
      <c r="A66" s="247" t="s">
        <v>1353</v>
      </c>
      <c r="B66" s="257" t="s">
        <v>919</v>
      </c>
      <c r="C66" s="258">
        <v>75</v>
      </c>
    </row>
    <row r="67" spans="1:3" ht="108.5" thickBot="1" x14ac:dyDescent="0.4">
      <c r="A67" s="247" t="s">
        <v>1354</v>
      </c>
      <c r="B67" s="257" t="s">
        <v>920</v>
      </c>
      <c r="C67" s="258">
        <v>60</v>
      </c>
    </row>
    <row r="68" spans="1:3" ht="54.5" thickBot="1" x14ac:dyDescent="0.4">
      <c r="A68" s="247" t="s">
        <v>1355</v>
      </c>
      <c r="B68" s="257" t="s">
        <v>810</v>
      </c>
      <c r="C68" s="258">
        <v>270</v>
      </c>
    </row>
    <row r="69" spans="1:3" ht="36" x14ac:dyDescent="0.35">
      <c r="A69" s="247" t="s">
        <v>1356</v>
      </c>
      <c r="B69" s="248" t="s">
        <v>845</v>
      </c>
      <c r="C69" s="249">
        <v>30</v>
      </c>
    </row>
    <row r="70" spans="1:3" ht="36" x14ac:dyDescent="0.35">
      <c r="A70" s="247" t="s">
        <v>1357</v>
      </c>
      <c r="B70" s="248" t="s">
        <v>846</v>
      </c>
      <c r="C70" s="249">
        <v>15</v>
      </c>
    </row>
    <row r="71" spans="1:3" ht="72" x14ac:dyDescent="0.35">
      <c r="A71" s="247" t="s">
        <v>1358</v>
      </c>
      <c r="B71" s="248" t="s">
        <v>847</v>
      </c>
      <c r="C71" s="249">
        <v>30</v>
      </c>
    </row>
    <row r="72" spans="1:3" ht="108" x14ac:dyDescent="0.35">
      <c r="A72" s="247" t="s">
        <v>1359</v>
      </c>
      <c r="B72" s="248" t="s">
        <v>848</v>
      </c>
      <c r="C72" s="250">
        <v>45</v>
      </c>
    </row>
    <row r="73" spans="1:3" ht="18" x14ac:dyDescent="0.35">
      <c r="A73" s="247" t="s">
        <v>1360</v>
      </c>
      <c r="B73" s="248" t="s">
        <v>827</v>
      </c>
      <c r="C73" s="250">
        <v>45</v>
      </c>
    </row>
    <row r="74" spans="1:3" ht="72" x14ac:dyDescent="0.35">
      <c r="A74" s="247" t="s">
        <v>1361</v>
      </c>
      <c r="B74" s="248" t="s">
        <v>849</v>
      </c>
      <c r="C74" s="250">
        <v>90</v>
      </c>
    </row>
    <row r="75" spans="1:3" ht="31" x14ac:dyDescent="0.35">
      <c r="A75" s="247" t="s">
        <v>1362</v>
      </c>
      <c r="B75" s="259" t="s">
        <v>853</v>
      </c>
      <c r="C75" s="260">
        <v>30</v>
      </c>
    </row>
    <row r="76" spans="1:3" ht="31" x14ac:dyDescent="0.35">
      <c r="A76" s="247" t="s">
        <v>1363</v>
      </c>
      <c r="B76" s="259" t="s">
        <v>930</v>
      </c>
      <c r="C76" s="260">
        <v>30</v>
      </c>
    </row>
    <row r="77" spans="1:3" ht="31" x14ac:dyDescent="0.35">
      <c r="A77" s="247" t="s">
        <v>1268</v>
      </c>
      <c r="B77" s="259" t="s">
        <v>838</v>
      </c>
      <c r="C77" s="260">
        <v>60</v>
      </c>
    </row>
    <row r="78" spans="1:3" ht="31" x14ac:dyDescent="0.35">
      <c r="A78" s="247" t="s">
        <v>1364</v>
      </c>
      <c r="B78" s="259" t="s">
        <v>851</v>
      </c>
      <c r="C78" s="260">
        <v>30</v>
      </c>
    </row>
    <row r="79" spans="1:3" ht="15.5" x14ac:dyDescent="0.35">
      <c r="A79" s="247" t="s">
        <v>1365</v>
      </c>
      <c r="B79" s="259" t="s">
        <v>865</v>
      </c>
      <c r="C79" s="260">
        <v>30</v>
      </c>
    </row>
    <row r="80" spans="1:3" ht="31" x14ac:dyDescent="0.35">
      <c r="A80" s="247" t="s">
        <v>1366</v>
      </c>
      <c r="B80" s="259" t="s">
        <v>866</v>
      </c>
      <c r="C80" s="260">
        <v>30</v>
      </c>
    </row>
    <row r="81" spans="1:3" ht="31" x14ac:dyDescent="0.35">
      <c r="A81" s="247" t="s">
        <v>1367</v>
      </c>
      <c r="B81" s="259" t="s">
        <v>931</v>
      </c>
      <c r="C81" s="260">
        <v>60</v>
      </c>
    </row>
    <row r="82" spans="1:3" ht="31" x14ac:dyDescent="0.35">
      <c r="A82" s="247" t="s">
        <v>1368</v>
      </c>
      <c r="B82" s="259" t="s">
        <v>867</v>
      </c>
      <c r="C82" s="260">
        <v>90</v>
      </c>
    </row>
    <row r="83" spans="1:3" ht="46.5" x14ac:dyDescent="0.35">
      <c r="A83" s="247" t="s">
        <v>1369</v>
      </c>
      <c r="B83" s="259" t="s">
        <v>932</v>
      </c>
      <c r="C83" s="260">
        <v>60</v>
      </c>
    </row>
    <row r="84" spans="1:3" ht="31" x14ac:dyDescent="0.35">
      <c r="A84" s="247" t="s">
        <v>1370</v>
      </c>
      <c r="B84" s="259" t="s">
        <v>504</v>
      </c>
      <c r="C84" s="260">
        <v>180</v>
      </c>
    </row>
    <row r="85" spans="1:3" ht="31" x14ac:dyDescent="0.35">
      <c r="A85" s="247" t="s">
        <v>1371</v>
      </c>
      <c r="B85" s="259" t="s">
        <v>505</v>
      </c>
      <c r="C85" s="261">
        <v>60</v>
      </c>
    </row>
    <row r="86" spans="1:3" ht="46.5" x14ac:dyDescent="0.35">
      <c r="A86" s="247" t="s">
        <v>1372</v>
      </c>
      <c r="B86" s="259" t="s">
        <v>873</v>
      </c>
      <c r="C86" s="260">
        <v>90</v>
      </c>
    </row>
    <row r="87" spans="1:3" ht="31" x14ac:dyDescent="0.35">
      <c r="A87" s="247" t="s">
        <v>1373</v>
      </c>
      <c r="B87" s="259" t="s">
        <v>933</v>
      </c>
      <c r="C87" s="260">
        <v>90</v>
      </c>
    </row>
    <row r="88" spans="1:3" ht="31" x14ac:dyDescent="0.35">
      <c r="A88" s="247" t="s">
        <v>1374</v>
      </c>
      <c r="B88" s="259" t="s">
        <v>934</v>
      </c>
      <c r="C88" s="260">
        <v>180</v>
      </c>
    </row>
    <row r="89" spans="1:3" ht="31" x14ac:dyDescent="0.35">
      <c r="A89" s="247" t="s">
        <v>1375</v>
      </c>
      <c r="B89" s="259" t="s">
        <v>874</v>
      </c>
      <c r="C89" s="260">
        <v>120</v>
      </c>
    </row>
    <row r="90" spans="1:3" ht="62" x14ac:dyDescent="0.35">
      <c r="A90" s="247" t="s">
        <v>1376</v>
      </c>
      <c r="B90" s="259" t="s">
        <v>935</v>
      </c>
      <c r="C90" s="260">
        <v>120</v>
      </c>
    </row>
    <row r="91" spans="1:3" ht="46.5" x14ac:dyDescent="0.35">
      <c r="A91" s="247" t="s">
        <v>1377</v>
      </c>
      <c r="B91" s="259" t="s">
        <v>936</v>
      </c>
      <c r="C91" s="260">
        <v>90</v>
      </c>
    </row>
    <row r="92" spans="1:3" ht="31" x14ac:dyDescent="0.35">
      <c r="A92" s="247" t="s">
        <v>1378</v>
      </c>
      <c r="B92" s="259" t="s">
        <v>1237</v>
      </c>
      <c r="C92" s="260">
        <v>60</v>
      </c>
    </row>
    <row r="93" spans="1:3" ht="77.5" x14ac:dyDescent="0.35">
      <c r="A93" s="247" t="s">
        <v>1379</v>
      </c>
      <c r="B93" s="259" t="s">
        <v>937</v>
      </c>
      <c r="C93" s="260">
        <v>60</v>
      </c>
    </row>
    <row r="94" spans="1:3" ht="46.5" x14ac:dyDescent="0.35">
      <c r="A94" s="247" t="s">
        <v>1380</v>
      </c>
      <c r="B94" s="259" t="s">
        <v>810</v>
      </c>
      <c r="C94" s="260">
        <v>360</v>
      </c>
    </row>
    <row r="95" spans="1:3" ht="36" x14ac:dyDescent="0.35">
      <c r="A95" s="247" t="s">
        <v>1381</v>
      </c>
      <c r="B95" s="248" t="s">
        <v>845</v>
      </c>
      <c r="C95" s="249">
        <v>30</v>
      </c>
    </row>
    <row r="96" spans="1:3" ht="36" x14ac:dyDescent="0.35">
      <c r="A96" s="247" t="s">
        <v>1382</v>
      </c>
      <c r="B96" s="248" t="s">
        <v>846</v>
      </c>
      <c r="C96" s="249">
        <v>15</v>
      </c>
    </row>
    <row r="97" spans="1:3" ht="72" x14ac:dyDescent="0.35">
      <c r="A97" s="247" t="s">
        <v>1383</v>
      </c>
      <c r="B97" s="248" t="s">
        <v>847</v>
      </c>
      <c r="C97" s="249">
        <v>30</v>
      </c>
    </row>
    <row r="98" spans="1:3" ht="108" x14ac:dyDescent="0.35">
      <c r="A98" s="247" t="s">
        <v>1384</v>
      </c>
      <c r="B98" s="248" t="s">
        <v>848</v>
      </c>
      <c r="C98" s="250">
        <v>45</v>
      </c>
    </row>
    <row r="99" spans="1:3" ht="18" x14ac:dyDescent="0.35">
      <c r="A99" s="247" t="s">
        <v>1385</v>
      </c>
      <c r="B99" s="248" t="s">
        <v>827</v>
      </c>
      <c r="C99" s="250">
        <v>45</v>
      </c>
    </row>
    <row r="100" spans="1:3" ht="72" x14ac:dyDescent="0.35">
      <c r="A100" s="247" t="s">
        <v>1386</v>
      </c>
      <c r="B100" s="248" t="s">
        <v>849</v>
      </c>
      <c r="C100" s="250">
        <v>90</v>
      </c>
    </row>
    <row r="101" spans="1:3" ht="36" x14ac:dyDescent="0.35">
      <c r="A101" s="247" t="s">
        <v>1387</v>
      </c>
      <c r="B101" s="248" t="s">
        <v>851</v>
      </c>
      <c r="C101" s="249">
        <v>45</v>
      </c>
    </row>
    <row r="102" spans="1:3" ht="36" x14ac:dyDescent="0.35">
      <c r="A102" s="247" t="s">
        <v>1388</v>
      </c>
      <c r="B102" s="248" t="s">
        <v>941</v>
      </c>
      <c r="C102" s="249">
        <v>30</v>
      </c>
    </row>
    <row r="103" spans="1:3" ht="36" x14ac:dyDescent="0.35">
      <c r="A103" s="247" t="s">
        <v>1389</v>
      </c>
      <c r="B103" s="248" t="s">
        <v>839</v>
      </c>
      <c r="C103" s="249">
        <v>45</v>
      </c>
    </row>
    <row r="104" spans="1:3" ht="108" x14ac:dyDescent="0.35">
      <c r="A104" s="247" t="s">
        <v>1390</v>
      </c>
      <c r="B104" s="248" t="s">
        <v>942</v>
      </c>
      <c r="C104" s="249">
        <v>30</v>
      </c>
    </row>
    <row r="105" spans="1:3" ht="54" x14ac:dyDescent="0.35">
      <c r="A105" s="247" t="s">
        <v>1391</v>
      </c>
      <c r="B105" s="248" t="s">
        <v>943</v>
      </c>
      <c r="C105" s="249">
        <v>30</v>
      </c>
    </row>
    <row r="106" spans="1:3" ht="54" x14ac:dyDescent="0.35">
      <c r="A106" s="247" t="s">
        <v>1392</v>
      </c>
      <c r="B106" s="248" t="s">
        <v>944</v>
      </c>
      <c r="C106" s="249">
        <v>30</v>
      </c>
    </row>
    <row r="107" spans="1:3" ht="72" x14ac:dyDescent="0.35">
      <c r="A107" s="247" t="s">
        <v>1393</v>
      </c>
      <c r="B107" s="248" t="s">
        <v>864</v>
      </c>
      <c r="C107" s="249">
        <v>30</v>
      </c>
    </row>
    <row r="108" spans="1:3" ht="72" x14ac:dyDescent="0.35">
      <c r="A108" s="247" t="s">
        <v>1394</v>
      </c>
      <c r="B108" s="248" t="s">
        <v>853</v>
      </c>
      <c r="C108" s="249">
        <v>15</v>
      </c>
    </row>
    <row r="109" spans="1:3" ht="36" x14ac:dyDescent="0.35">
      <c r="A109" s="247" t="s">
        <v>1395</v>
      </c>
      <c r="B109" s="248" t="s">
        <v>945</v>
      </c>
      <c r="C109" s="249">
        <v>60</v>
      </c>
    </row>
    <row r="110" spans="1:3" ht="54" x14ac:dyDescent="0.35">
      <c r="A110" s="247" t="s">
        <v>1396</v>
      </c>
      <c r="B110" s="248" t="s">
        <v>950</v>
      </c>
      <c r="C110" s="249">
        <v>120</v>
      </c>
    </row>
    <row r="111" spans="1:3" ht="18" x14ac:dyDescent="0.35">
      <c r="A111" s="247" t="s">
        <v>1397</v>
      </c>
      <c r="B111" s="248" t="s">
        <v>951</v>
      </c>
      <c r="C111" s="249">
        <v>90</v>
      </c>
    </row>
    <row r="112" spans="1:3" ht="72" x14ac:dyDescent="0.35">
      <c r="A112" s="247" t="s">
        <v>1398</v>
      </c>
      <c r="B112" s="248" t="s">
        <v>966</v>
      </c>
      <c r="C112" s="249">
        <v>90</v>
      </c>
    </row>
    <row r="113" spans="1:3" ht="54" x14ac:dyDescent="0.35">
      <c r="A113" s="247" t="s">
        <v>1399</v>
      </c>
      <c r="B113" s="248" t="s">
        <v>953</v>
      </c>
      <c r="C113" s="249">
        <v>60</v>
      </c>
    </row>
    <row r="114" spans="1:3" ht="36" x14ac:dyDescent="0.35">
      <c r="A114" s="247" t="s">
        <v>1400</v>
      </c>
      <c r="B114" s="248" t="s">
        <v>954</v>
      </c>
      <c r="C114" s="249">
        <v>60</v>
      </c>
    </row>
    <row r="115" spans="1:3" ht="90" x14ac:dyDescent="0.35">
      <c r="A115" s="247" t="s">
        <v>1401</v>
      </c>
      <c r="B115" s="248" t="s">
        <v>967</v>
      </c>
      <c r="C115" s="249">
        <v>60</v>
      </c>
    </row>
    <row r="116" spans="1:3" ht="72" x14ac:dyDescent="0.35">
      <c r="A116" s="247" t="s">
        <v>1402</v>
      </c>
      <c r="B116" s="248" t="s">
        <v>956</v>
      </c>
      <c r="C116" s="249">
        <v>90</v>
      </c>
    </row>
    <row r="117" spans="1:3" ht="72" x14ac:dyDescent="0.35">
      <c r="A117" s="247" t="s">
        <v>1403</v>
      </c>
      <c r="B117" s="248" t="s">
        <v>957</v>
      </c>
      <c r="C117" s="249">
        <v>90</v>
      </c>
    </row>
    <row r="118" spans="1:3" ht="90" x14ac:dyDescent="0.35">
      <c r="A118" s="247" t="s">
        <v>1404</v>
      </c>
      <c r="B118" s="248" t="s">
        <v>968</v>
      </c>
      <c r="C118" s="249">
        <v>60</v>
      </c>
    </row>
    <row r="119" spans="1:3" ht="90" x14ac:dyDescent="0.35">
      <c r="A119" s="247" t="s">
        <v>1405</v>
      </c>
      <c r="B119" s="248" t="s">
        <v>959</v>
      </c>
      <c r="C119" s="249">
        <v>120</v>
      </c>
    </row>
    <row r="120" spans="1:3" ht="54" x14ac:dyDescent="0.35">
      <c r="A120" s="247" t="s">
        <v>1406</v>
      </c>
      <c r="B120" s="248" t="s">
        <v>960</v>
      </c>
      <c r="C120" s="249">
        <v>60</v>
      </c>
    </row>
    <row r="121" spans="1:3" ht="54" x14ac:dyDescent="0.35">
      <c r="A121" s="247" t="s">
        <v>1407</v>
      </c>
      <c r="B121" s="248" t="s">
        <v>961</v>
      </c>
      <c r="C121" s="249">
        <v>60</v>
      </c>
    </row>
    <row r="122" spans="1:3" ht="36" x14ac:dyDescent="0.35">
      <c r="A122" s="247" t="s">
        <v>1408</v>
      </c>
      <c r="B122" s="248" t="s">
        <v>962</v>
      </c>
      <c r="C122" s="249">
        <v>60</v>
      </c>
    </row>
    <row r="123" spans="1:3" ht="108" x14ac:dyDescent="0.35">
      <c r="A123" s="247" t="s">
        <v>1409</v>
      </c>
      <c r="B123" s="248" t="s">
        <v>963</v>
      </c>
      <c r="C123" s="249">
        <v>90</v>
      </c>
    </row>
    <row r="124" spans="1:3" ht="108" x14ac:dyDescent="0.35">
      <c r="A124" s="247" t="s">
        <v>1410</v>
      </c>
      <c r="B124" s="248" t="s">
        <v>964</v>
      </c>
      <c r="C124" s="249">
        <v>60</v>
      </c>
    </row>
    <row r="125" spans="1:3" ht="54" x14ac:dyDescent="0.35">
      <c r="A125" s="247" t="s">
        <v>1411</v>
      </c>
      <c r="B125" s="248" t="s">
        <v>969</v>
      </c>
      <c r="C125" s="249">
        <v>60</v>
      </c>
    </row>
    <row r="126" spans="1:3" ht="54" x14ac:dyDescent="0.35">
      <c r="A126" s="247" t="s">
        <v>1412</v>
      </c>
      <c r="B126" s="248" t="s">
        <v>810</v>
      </c>
      <c r="C126" s="249">
        <v>270</v>
      </c>
    </row>
    <row r="127" spans="1:3" ht="36" x14ac:dyDescent="0.35">
      <c r="A127" s="247" t="s">
        <v>1413</v>
      </c>
      <c r="B127" s="248" t="s">
        <v>845</v>
      </c>
      <c r="C127" s="249">
        <v>30</v>
      </c>
    </row>
    <row r="128" spans="1:3" ht="36" x14ac:dyDescent="0.35">
      <c r="A128" s="247" t="s">
        <v>1414</v>
      </c>
      <c r="B128" s="248" t="s">
        <v>846</v>
      </c>
      <c r="C128" s="249">
        <v>15</v>
      </c>
    </row>
    <row r="129" spans="1:3" ht="72" x14ac:dyDescent="0.35">
      <c r="A129" s="247" t="s">
        <v>1415</v>
      </c>
      <c r="B129" s="248" t="s">
        <v>847</v>
      </c>
      <c r="C129" s="249">
        <v>30</v>
      </c>
    </row>
    <row r="130" spans="1:3" ht="108" x14ac:dyDescent="0.35">
      <c r="A130" s="247" t="s">
        <v>1416</v>
      </c>
      <c r="B130" s="248" t="s">
        <v>848</v>
      </c>
      <c r="C130" s="250">
        <v>45</v>
      </c>
    </row>
    <row r="131" spans="1:3" ht="18" x14ac:dyDescent="0.35">
      <c r="A131" s="247" t="s">
        <v>1417</v>
      </c>
      <c r="B131" s="248" t="s">
        <v>827</v>
      </c>
      <c r="C131" s="250">
        <v>45</v>
      </c>
    </row>
    <row r="132" spans="1:3" ht="72" x14ac:dyDescent="0.35">
      <c r="A132" s="247" t="s">
        <v>1418</v>
      </c>
      <c r="B132" s="248" t="s">
        <v>849</v>
      </c>
      <c r="C132" s="250">
        <v>90</v>
      </c>
    </row>
    <row r="133" spans="1:3" ht="18" x14ac:dyDescent="0.35">
      <c r="A133" s="247" t="s">
        <v>1419</v>
      </c>
      <c r="B133" s="262" t="s">
        <v>853</v>
      </c>
      <c r="C133" s="263">
        <v>30</v>
      </c>
    </row>
    <row r="134" spans="1:3" ht="18" x14ac:dyDescent="0.35">
      <c r="A134" s="247" t="s">
        <v>1420</v>
      </c>
      <c r="B134" s="262" t="s">
        <v>972</v>
      </c>
      <c r="C134" s="263">
        <v>60</v>
      </c>
    </row>
    <row r="135" spans="1:3" ht="126" x14ac:dyDescent="0.35">
      <c r="A135" s="247" t="s">
        <v>1282</v>
      </c>
      <c r="B135" s="264" t="s">
        <v>882</v>
      </c>
      <c r="C135" s="263">
        <v>30</v>
      </c>
    </row>
    <row r="136" spans="1:3" ht="18" x14ac:dyDescent="0.35">
      <c r="A136" s="247" t="s">
        <v>1421</v>
      </c>
      <c r="B136" s="262" t="s">
        <v>973</v>
      </c>
      <c r="C136" s="263">
        <v>30</v>
      </c>
    </row>
    <row r="137" spans="1:3" ht="18" x14ac:dyDescent="0.35">
      <c r="A137" s="247" t="s">
        <v>1422</v>
      </c>
      <c r="B137" s="262" t="s">
        <v>839</v>
      </c>
      <c r="C137" s="263">
        <v>45</v>
      </c>
    </row>
    <row r="138" spans="1:3" ht="18" x14ac:dyDescent="0.35">
      <c r="A138" s="247" t="s">
        <v>1423</v>
      </c>
      <c r="B138" s="262" t="s">
        <v>944</v>
      </c>
      <c r="C138" s="263">
        <v>30</v>
      </c>
    </row>
    <row r="139" spans="1:3" ht="18" x14ac:dyDescent="0.35">
      <c r="A139" s="247" t="s">
        <v>1424</v>
      </c>
      <c r="B139" s="262" t="s">
        <v>864</v>
      </c>
      <c r="C139" s="263">
        <v>30</v>
      </c>
    </row>
    <row r="140" spans="1:3" ht="18" x14ac:dyDescent="0.35">
      <c r="A140" s="247" t="s">
        <v>1425</v>
      </c>
      <c r="B140" s="262" t="s">
        <v>974</v>
      </c>
      <c r="C140" s="263">
        <v>90</v>
      </c>
    </row>
    <row r="141" spans="1:3" ht="18" x14ac:dyDescent="0.35">
      <c r="A141" s="247" t="s">
        <v>1426</v>
      </c>
      <c r="B141" s="262" t="s">
        <v>975</v>
      </c>
      <c r="C141" s="263">
        <v>180</v>
      </c>
    </row>
    <row r="142" spans="1:3" ht="18" x14ac:dyDescent="0.35">
      <c r="A142" s="247" t="s">
        <v>1427</v>
      </c>
      <c r="B142" s="262" t="s">
        <v>976</v>
      </c>
      <c r="C142" s="263">
        <v>180</v>
      </c>
    </row>
    <row r="143" spans="1:3" ht="18" x14ac:dyDescent="0.35">
      <c r="A143" s="247" t="s">
        <v>1428</v>
      </c>
      <c r="B143" s="262" t="s">
        <v>977</v>
      </c>
      <c r="C143" s="263">
        <v>90</v>
      </c>
    </row>
    <row r="144" spans="1:3" ht="18" x14ac:dyDescent="0.35">
      <c r="A144" s="247" t="s">
        <v>1429</v>
      </c>
      <c r="B144" s="262" t="s">
        <v>978</v>
      </c>
      <c r="C144" s="263">
        <v>90</v>
      </c>
    </row>
    <row r="145" spans="1:3" ht="18" x14ac:dyDescent="0.35">
      <c r="A145" s="247" t="s">
        <v>1430</v>
      </c>
      <c r="B145" s="262" t="s">
        <v>979</v>
      </c>
      <c r="C145" s="263">
        <v>60</v>
      </c>
    </row>
    <row r="146" spans="1:3" ht="18" x14ac:dyDescent="0.35">
      <c r="A146" s="247" t="s">
        <v>1431</v>
      </c>
      <c r="B146" s="262" t="s">
        <v>980</v>
      </c>
      <c r="C146" s="263">
        <v>60</v>
      </c>
    </row>
    <row r="147" spans="1:3" ht="18" x14ac:dyDescent="0.35">
      <c r="A147" s="247" t="s">
        <v>1432</v>
      </c>
      <c r="B147" s="262" t="s">
        <v>981</v>
      </c>
      <c r="C147" s="263">
        <v>30</v>
      </c>
    </row>
    <row r="148" spans="1:3" ht="18" x14ac:dyDescent="0.35">
      <c r="A148" s="247" t="s">
        <v>1433</v>
      </c>
      <c r="B148" s="262" t="s">
        <v>982</v>
      </c>
      <c r="C148" s="263">
        <v>60</v>
      </c>
    </row>
    <row r="149" spans="1:3" ht="18" x14ac:dyDescent="0.35">
      <c r="A149" s="247" t="s">
        <v>1434</v>
      </c>
      <c r="B149" s="262" t="s">
        <v>983</v>
      </c>
      <c r="C149" s="263">
        <v>60</v>
      </c>
    </row>
    <row r="150" spans="1:3" ht="18" x14ac:dyDescent="0.35">
      <c r="A150" s="247" t="s">
        <v>1435</v>
      </c>
      <c r="B150" s="262" t="s">
        <v>984</v>
      </c>
      <c r="C150" s="263">
        <v>60</v>
      </c>
    </row>
    <row r="151" spans="1:3" ht="18" x14ac:dyDescent="0.35">
      <c r="A151" s="247" t="s">
        <v>1436</v>
      </c>
      <c r="B151" s="262" t="s">
        <v>985</v>
      </c>
      <c r="C151" s="263">
        <v>180</v>
      </c>
    </row>
    <row r="152" spans="1:3" ht="36" x14ac:dyDescent="0.35">
      <c r="A152" s="247" t="s">
        <v>1437</v>
      </c>
      <c r="B152" s="248" t="s">
        <v>845</v>
      </c>
      <c r="C152" s="249">
        <v>30</v>
      </c>
    </row>
    <row r="153" spans="1:3" ht="36" x14ac:dyDescent="0.35">
      <c r="A153" s="247" t="s">
        <v>1438</v>
      </c>
      <c r="B153" s="248" t="s">
        <v>846</v>
      </c>
      <c r="C153" s="249">
        <v>15</v>
      </c>
    </row>
    <row r="154" spans="1:3" ht="72" x14ac:dyDescent="0.35">
      <c r="A154" s="247" t="s">
        <v>1439</v>
      </c>
      <c r="B154" s="248" t="s">
        <v>847</v>
      </c>
      <c r="C154" s="249">
        <v>30</v>
      </c>
    </row>
    <row r="155" spans="1:3" ht="108" x14ac:dyDescent="0.35">
      <c r="A155" s="247" t="s">
        <v>1440</v>
      </c>
      <c r="B155" s="248" t="s">
        <v>848</v>
      </c>
      <c r="C155" s="250">
        <v>45</v>
      </c>
    </row>
    <row r="156" spans="1:3" ht="18" x14ac:dyDescent="0.35">
      <c r="A156" s="247" t="s">
        <v>1441</v>
      </c>
      <c r="B156" s="248" t="s">
        <v>827</v>
      </c>
      <c r="C156" s="250">
        <v>45</v>
      </c>
    </row>
    <row r="157" spans="1:3" ht="72" x14ac:dyDescent="0.35">
      <c r="A157" s="247" t="s">
        <v>1442</v>
      </c>
      <c r="B157" s="248" t="s">
        <v>849</v>
      </c>
      <c r="C157" s="250">
        <v>90</v>
      </c>
    </row>
    <row r="158" spans="1:3" ht="36" x14ac:dyDescent="0.35">
      <c r="A158" s="247" t="s">
        <v>1272</v>
      </c>
      <c r="B158" s="265" t="s">
        <v>851</v>
      </c>
      <c r="C158" s="266">
        <v>75</v>
      </c>
    </row>
    <row r="159" spans="1:3" ht="54" x14ac:dyDescent="0.35">
      <c r="A159" s="247" t="s">
        <v>1284</v>
      </c>
      <c r="B159" s="265" t="s">
        <v>996</v>
      </c>
      <c r="C159" s="266">
        <v>30</v>
      </c>
    </row>
    <row r="160" spans="1:3" ht="54" x14ac:dyDescent="0.35">
      <c r="A160" s="247" t="s">
        <v>1443</v>
      </c>
      <c r="B160" s="265" t="s">
        <v>850</v>
      </c>
      <c r="C160" s="266">
        <v>30</v>
      </c>
    </row>
    <row r="161" spans="1:3" ht="72" x14ac:dyDescent="0.35">
      <c r="A161" s="247" t="s">
        <v>1444</v>
      </c>
      <c r="B161" s="265" t="s">
        <v>997</v>
      </c>
      <c r="C161" s="266">
        <v>30</v>
      </c>
    </row>
    <row r="162" spans="1:3" ht="54" x14ac:dyDescent="0.35">
      <c r="A162" s="247" t="s">
        <v>1445</v>
      </c>
      <c r="B162" s="265" t="s">
        <v>998</v>
      </c>
      <c r="C162" s="266">
        <v>30</v>
      </c>
    </row>
    <row r="163" spans="1:3" ht="72" x14ac:dyDescent="0.35">
      <c r="A163" s="247" t="s">
        <v>1446</v>
      </c>
      <c r="B163" s="265" t="s">
        <v>853</v>
      </c>
      <c r="C163" s="266">
        <v>30</v>
      </c>
    </row>
    <row r="164" spans="1:3" ht="36" x14ac:dyDescent="0.35">
      <c r="A164" s="247" t="s">
        <v>1447</v>
      </c>
      <c r="B164" s="248" t="s">
        <v>999</v>
      </c>
      <c r="C164" s="266">
        <v>60</v>
      </c>
    </row>
    <row r="165" spans="1:3" ht="54" x14ac:dyDescent="0.35">
      <c r="A165" s="247" t="s">
        <v>1448</v>
      </c>
      <c r="B165" s="248" t="s">
        <v>1000</v>
      </c>
      <c r="C165" s="267">
        <v>120</v>
      </c>
    </row>
    <row r="166" spans="1:3" ht="126" x14ac:dyDescent="0.35">
      <c r="A166" s="247" t="s">
        <v>1449</v>
      </c>
      <c r="B166" s="248" t="s">
        <v>1001</v>
      </c>
      <c r="C166" s="267">
        <v>90</v>
      </c>
    </row>
    <row r="167" spans="1:3" ht="108" x14ac:dyDescent="0.35">
      <c r="A167" s="247" t="s">
        <v>1450</v>
      </c>
      <c r="B167" s="248" t="s">
        <v>1002</v>
      </c>
      <c r="C167" s="266">
        <v>60</v>
      </c>
    </row>
    <row r="168" spans="1:3" ht="90" x14ac:dyDescent="0.35">
      <c r="A168" s="247" t="s">
        <v>1451</v>
      </c>
      <c r="B168" s="248" t="s">
        <v>1003</v>
      </c>
      <c r="C168" s="267">
        <v>120</v>
      </c>
    </row>
    <row r="169" spans="1:3" ht="108" x14ac:dyDescent="0.35">
      <c r="A169" s="247" t="s">
        <v>1452</v>
      </c>
      <c r="B169" s="248" t="s">
        <v>1004</v>
      </c>
      <c r="C169" s="267">
        <v>90</v>
      </c>
    </row>
    <row r="170" spans="1:3" ht="18" x14ac:dyDescent="0.35">
      <c r="A170" s="247" t="s">
        <v>1453</v>
      </c>
      <c r="B170" s="248" t="s">
        <v>1005</v>
      </c>
      <c r="C170" s="267">
        <v>60</v>
      </c>
    </row>
    <row r="171" spans="1:3" ht="54" x14ac:dyDescent="0.35">
      <c r="A171" s="247" t="s">
        <v>1454</v>
      </c>
      <c r="B171" s="248" t="s">
        <v>1007</v>
      </c>
      <c r="C171" s="266">
        <v>60</v>
      </c>
    </row>
    <row r="172" spans="1:3" ht="180" x14ac:dyDescent="0.35">
      <c r="A172" s="247" t="s">
        <v>1455</v>
      </c>
      <c r="B172" s="248" t="s">
        <v>1008</v>
      </c>
      <c r="C172" s="267">
        <v>60</v>
      </c>
    </row>
    <row r="173" spans="1:3" ht="90" x14ac:dyDescent="0.35">
      <c r="A173" s="247" t="s">
        <v>1456</v>
      </c>
      <c r="B173" s="248" t="s">
        <v>1009</v>
      </c>
      <c r="C173" s="266">
        <v>60</v>
      </c>
    </row>
    <row r="174" spans="1:3" ht="72" x14ac:dyDescent="0.35">
      <c r="A174" s="247" t="s">
        <v>1457</v>
      </c>
      <c r="B174" s="248" t="s">
        <v>1010</v>
      </c>
      <c r="C174" s="266">
        <v>60</v>
      </c>
    </row>
    <row r="175" spans="1:3" ht="108" x14ac:dyDescent="0.35">
      <c r="A175" s="247" t="s">
        <v>1458</v>
      </c>
      <c r="B175" s="248" t="s">
        <v>1011</v>
      </c>
      <c r="C175" s="267">
        <v>90</v>
      </c>
    </row>
    <row r="176" spans="1:3" ht="162" x14ac:dyDescent="0.35">
      <c r="A176" s="247" t="s">
        <v>1459</v>
      </c>
      <c r="B176" s="248" t="s">
        <v>1012</v>
      </c>
      <c r="C176" s="267">
        <v>60</v>
      </c>
    </row>
    <row r="177" spans="1:3" ht="90" x14ac:dyDescent="0.35">
      <c r="A177" s="247" t="s">
        <v>1460</v>
      </c>
      <c r="B177" s="248" t="s">
        <v>1013</v>
      </c>
      <c r="C177" s="266">
        <v>60</v>
      </c>
    </row>
    <row r="178" spans="1:3" ht="72" x14ac:dyDescent="0.35">
      <c r="A178" s="247" t="s">
        <v>1461</v>
      </c>
      <c r="B178" s="248" t="s">
        <v>1014</v>
      </c>
      <c r="C178" s="266">
        <v>180</v>
      </c>
    </row>
    <row r="179" spans="1:3" ht="36" x14ac:dyDescent="0.35">
      <c r="A179" s="247" t="s">
        <v>1462</v>
      </c>
      <c r="B179" s="248" t="s">
        <v>845</v>
      </c>
      <c r="C179" s="249">
        <v>30</v>
      </c>
    </row>
    <row r="180" spans="1:3" ht="36" x14ac:dyDescent="0.35">
      <c r="A180" s="247" t="s">
        <v>1463</v>
      </c>
      <c r="B180" s="248" t="s">
        <v>846</v>
      </c>
      <c r="C180" s="249">
        <v>15</v>
      </c>
    </row>
    <row r="181" spans="1:3" ht="72" x14ac:dyDescent="0.35">
      <c r="A181" s="247" t="s">
        <v>1464</v>
      </c>
      <c r="B181" s="248" t="s">
        <v>847</v>
      </c>
      <c r="C181" s="249">
        <v>30</v>
      </c>
    </row>
    <row r="182" spans="1:3" ht="108" x14ac:dyDescent="0.35">
      <c r="A182" s="247" t="s">
        <v>1465</v>
      </c>
      <c r="B182" s="248" t="s">
        <v>848</v>
      </c>
      <c r="C182" s="250">
        <v>45</v>
      </c>
    </row>
    <row r="183" spans="1:3" ht="18" x14ac:dyDescent="0.35">
      <c r="A183" s="247" t="s">
        <v>1466</v>
      </c>
      <c r="B183" s="248" t="s">
        <v>827</v>
      </c>
      <c r="C183" s="250">
        <v>45</v>
      </c>
    </row>
    <row r="184" spans="1:3" ht="72" x14ac:dyDescent="0.35">
      <c r="A184" s="247" t="s">
        <v>1467</v>
      </c>
      <c r="B184" s="248" t="s">
        <v>849</v>
      </c>
      <c r="C184" s="250">
        <v>90</v>
      </c>
    </row>
    <row r="185" spans="1:3" ht="36" x14ac:dyDescent="0.35">
      <c r="A185" s="247" t="s">
        <v>1468</v>
      </c>
      <c r="B185" s="265" t="s">
        <v>851</v>
      </c>
      <c r="C185" s="249">
        <v>60</v>
      </c>
    </row>
    <row r="186" spans="1:3" ht="54" x14ac:dyDescent="0.35">
      <c r="A186" s="247" t="s">
        <v>1469</v>
      </c>
      <c r="B186" s="265" t="s">
        <v>996</v>
      </c>
      <c r="C186" s="249">
        <v>30</v>
      </c>
    </row>
    <row r="187" spans="1:3" ht="54" x14ac:dyDescent="0.35">
      <c r="A187" s="247" t="s">
        <v>1470</v>
      </c>
      <c r="B187" s="265" t="s">
        <v>850</v>
      </c>
      <c r="C187" s="249">
        <v>30</v>
      </c>
    </row>
    <row r="188" spans="1:3" ht="72" x14ac:dyDescent="0.35">
      <c r="A188" s="247" t="s">
        <v>1471</v>
      </c>
      <c r="B188" s="265" t="s">
        <v>997</v>
      </c>
      <c r="C188" s="249">
        <v>30</v>
      </c>
    </row>
    <row r="189" spans="1:3" ht="72" x14ac:dyDescent="0.35">
      <c r="A189" s="247" t="s">
        <v>1472</v>
      </c>
      <c r="B189" s="265" t="s">
        <v>876</v>
      </c>
      <c r="C189" s="249">
        <v>30</v>
      </c>
    </row>
    <row r="190" spans="1:3" ht="162" x14ac:dyDescent="0.35">
      <c r="A190" s="247" t="s">
        <v>1473</v>
      </c>
      <c r="B190" s="265" t="s">
        <v>1238</v>
      </c>
      <c r="C190" s="268">
        <f>SUM(C191:C201)</f>
        <v>930</v>
      </c>
    </row>
    <row r="191" spans="1:3" ht="90" x14ac:dyDescent="0.35">
      <c r="A191" s="247" t="s">
        <v>1474</v>
      </c>
      <c r="B191" s="265" t="s">
        <v>1031</v>
      </c>
      <c r="C191" s="249">
        <v>60</v>
      </c>
    </row>
    <row r="192" spans="1:3" ht="36" x14ac:dyDescent="0.35">
      <c r="A192" s="247" t="s">
        <v>1475</v>
      </c>
      <c r="B192" s="265" t="s">
        <v>1032</v>
      </c>
      <c r="C192" s="249">
        <v>60</v>
      </c>
    </row>
    <row r="193" spans="1:3" ht="72" x14ac:dyDescent="0.35">
      <c r="A193" s="247" t="s">
        <v>1476</v>
      </c>
      <c r="B193" s="265" t="s">
        <v>1033</v>
      </c>
      <c r="C193" s="249">
        <v>60</v>
      </c>
    </row>
    <row r="194" spans="1:3" ht="54" x14ac:dyDescent="0.35">
      <c r="A194" s="247" t="s">
        <v>1477</v>
      </c>
      <c r="B194" s="265" t="s">
        <v>1034</v>
      </c>
      <c r="C194" s="249">
        <v>120</v>
      </c>
    </row>
    <row r="195" spans="1:3" ht="90" x14ac:dyDescent="0.35">
      <c r="A195" s="247" t="s">
        <v>1478</v>
      </c>
      <c r="B195" s="265" t="s">
        <v>1035</v>
      </c>
      <c r="C195" s="249">
        <v>60</v>
      </c>
    </row>
    <row r="196" spans="1:3" ht="90" x14ac:dyDescent="0.35">
      <c r="A196" s="247" t="s">
        <v>1479</v>
      </c>
      <c r="B196" s="265" t="s">
        <v>1036</v>
      </c>
      <c r="C196" s="249">
        <v>120</v>
      </c>
    </row>
    <row r="197" spans="1:3" ht="54" x14ac:dyDescent="0.35">
      <c r="A197" s="247" t="s">
        <v>1480</v>
      </c>
      <c r="B197" s="265" t="s">
        <v>1037</v>
      </c>
      <c r="C197" s="249">
        <v>60</v>
      </c>
    </row>
    <row r="198" spans="1:3" ht="90" x14ac:dyDescent="0.35">
      <c r="A198" s="247" t="s">
        <v>1481</v>
      </c>
      <c r="B198" s="265" t="s">
        <v>1038</v>
      </c>
      <c r="C198" s="249">
        <v>90</v>
      </c>
    </row>
    <row r="199" spans="1:3" ht="36" x14ac:dyDescent="0.35">
      <c r="A199" s="247" t="s">
        <v>1482</v>
      </c>
      <c r="B199" s="265" t="s">
        <v>1039</v>
      </c>
      <c r="C199" s="249">
        <v>90</v>
      </c>
    </row>
    <row r="200" spans="1:3" ht="72" x14ac:dyDescent="0.35">
      <c r="A200" s="247" t="s">
        <v>1483</v>
      </c>
      <c r="B200" s="265" t="s">
        <v>1040</v>
      </c>
      <c r="C200" s="249">
        <v>60</v>
      </c>
    </row>
    <row r="201" spans="1:3" ht="90" x14ac:dyDescent="0.35">
      <c r="A201" s="247" t="s">
        <v>1484</v>
      </c>
      <c r="B201" s="265" t="s">
        <v>1041</v>
      </c>
      <c r="C201" s="249">
        <v>150</v>
      </c>
    </row>
    <row r="202" spans="1:3" ht="36" x14ac:dyDescent="0.35">
      <c r="A202" s="247" t="s">
        <v>1485</v>
      </c>
      <c r="B202" s="248" t="s">
        <v>845</v>
      </c>
      <c r="C202" s="249">
        <v>30</v>
      </c>
    </row>
    <row r="203" spans="1:3" ht="36" x14ac:dyDescent="0.35">
      <c r="A203" s="247" t="s">
        <v>1486</v>
      </c>
      <c r="B203" s="248" t="s">
        <v>846</v>
      </c>
      <c r="C203" s="249">
        <v>15</v>
      </c>
    </row>
    <row r="204" spans="1:3" ht="72" x14ac:dyDescent="0.35">
      <c r="A204" s="247" t="s">
        <v>1487</v>
      </c>
      <c r="B204" s="248" t="s">
        <v>847</v>
      </c>
      <c r="C204" s="249">
        <v>30</v>
      </c>
    </row>
    <row r="205" spans="1:3" ht="108" x14ac:dyDescent="0.35">
      <c r="A205" s="247" t="s">
        <v>1488</v>
      </c>
      <c r="B205" s="248" t="s">
        <v>848</v>
      </c>
      <c r="C205" s="250">
        <v>45</v>
      </c>
    </row>
    <row r="206" spans="1:3" ht="18" x14ac:dyDescent="0.35">
      <c r="A206" s="247" t="s">
        <v>1489</v>
      </c>
      <c r="B206" s="248" t="s">
        <v>827</v>
      </c>
      <c r="C206" s="250">
        <v>45</v>
      </c>
    </row>
    <row r="207" spans="1:3" ht="72" x14ac:dyDescent="0.35">
      <c r="A207" s="247" t="s">
        <v>1490</v>
      </c>
      <c r="B207" s="248" t="s">
        <v>849</v>
      </c>
      <c r="C207" s="250">
        <v>90</v>
      </c>
    </row>
    <row r="208" spans="1:3" ht="36" x14ac:dyDescent="0.35">
      <c r="A208" s="247" t="s">
        <v>1273</v>
      </c>
      <c r="B208" s="269" t="s">
        <v>851</v>
      </c>
      <c r="C208" s="249">
        <v>75</v>
      </c>
    </row>
    <row r="209" spans="1:3" ht="54" x14ac:dyDescent="0.35">
      <c r="A209" s="247" t="s">
        <v>1285</v>
      </c>
      <c r="B209" s="269" t="s">
        <v>1042</v>
      </c>
      <c r="C209" s="249">
        <v>45</v>
      </c>
    </row>
    <row r="210" spans="1:3" ht="72" x14ac:dyDescent="0.35">
      <c r="A210" s="247" t="s">
        <v>1491</v>
      </c>
      <c r="B210" s="269" t="s">
        <v>1043</v>
      </c>
      <c r="C210" s="249">
        <v>60</v>
      </c>
    </row>
    <row r="211" spans="1:3" ht="126" x14ac:dyDescent="0.35">
      <c r="A211" s="247" t="s">
        <v>1492</v>
      </c>
      <c r="B211" s="269" t="s">
        <v>1044</v>
      </c>
      <c r="C211" s="249">
        <v>30</v>
      </c>
    </row>
    <row r="212" spans="1:3" ht="36" x14ac:dyDescent="0.35">
      <c r="A212" s="247" t="s">
        <v>1493</v>
      </c>
      <c r="B212" s="269" t="s">
        <v>838</v>
      </c>
      <c r="C212" s="249">
        <v>60</v>
      </c>
    </row>
    <row r="213" spans="1:3" ht="90" x14ac:dyDescent="0.35">
      <c r="A213" s="247" t="s">
        <v>1494</v>
      </c>
      <c r="B213" s="269" t="s">
        <v>1045</v>
      </c>
      <c r="C213" s="249">
        <v>45</v>
      </c>
    </row>
    <row r="214" spans="1:3" ht="108" x14ac:dyDescent="0.35">
      <c r="A214" s="247" t="s">
        <v>1495</v>
      </c>
      <c r="B214" s="269" t="s">
        <v>1046</v>
      </c>
      <c r="C214" s="249">
        <v>60</v>
      </c>
    </row>
    <row r="215" spans="1:3" ht="72" x14ac:dyDescent="0.35">
      <c r="A215" s="247" t="s">
        <v>1496</v>
      </c>
      <c r="B215" s="269" t="s">
        <v>853</v>
      </c>
      <c r="C215" s="249">
        <v>30</v>
      </c>
    </row>
    <row r="216" spans="1:3" ht="162" x14ac:dyDescent="0.35">
      <c r="A216" s="247" t="s">
        <v>1497</v>
      </c>
      <c r="B216" s="269" t="s">
        <v>1047</v>
      </c>
      <c r="C216" s="249">
        <v>60</v>
      </c>
    </row>
    <row r="217" spans="1:3" ht="90" x14ac:dyDescent="0.35">
      <c r="A217" s="247" t="s">
        <v>1498</v>
      </c>
      <c r="B217" s="269" t="s">
        <v>1048</v>
      </c>
      <c r="C217" s="249">
        <v>60</v>
      </c>
    </row>
    <row r="218" spans="1:3" ht="90" x14ac:dyDescent="0.35">
      <c r="A218" s="247" t="s">
        <v>1499</v>
      </c>
      <c r="B218" s="269" t="s">
        <v>1049</v>
      </c>
      <c r="C218" s="249">
        <v>60</v>
      </c>
    </row>
    <row r="219" spans="1:3" ht="36" x14ac:dyDescent="0.35">
      <c r="A219" s="247" t="s">
        <v>1500</v>
      </c>
      <c r="B219" s="269" t="s">
        <v>931</v>
      </c>
      <c r="C219" s="249">
        <v>60</v>
      </c>
    </row>
    <row r="220" spans="1:3" ht="72" x14ac:dyDescent="0.35">
      <c r="A220" s="247" t="s">
        <v>1501</v>
      </c>
      <c r="B220" s="269" t="s">
        <v>1050</v>
      </c>
      <c r="C220" s="249">
        <v>120</v>
      </c>
    </row>
    <row r="221" spans="1:3" ht="90" x14ac:dyDescent="0.35">
      <c r="A221" s="247" t="s">
        <v>1502</v>
      </c>
      <c r="B221" s="269" t="s">
        <v>1051</v>
      </c>
      <c r="C221" s="249">
        <v>60</v>
      </c>
    </row>
    <row r="222" spans="1:3" ht="144" x14ac:dyDescent="0.35">
      <c r="A222" s="247" t="s">
        <v>1503</v>
      </c>
      <c r="B222" s="269" t="s">
        <v>1052</v>
      </c>
      <c r="C222" s="249">
        <v>60</v>
      </c>
    </row>
    <row r="223" spans="1:3" ht="72" x14ac:dyDescent="0.35">
      <c r="A223" s="247" t="s">
        <v>1504</v>
      </c>
      <c r="B223" s="269" t="s">
        <v>1053</v>
      </c>
      <c r="C223" s="249">
        <v>60</v>
      </c>
    </row>
    <row r="224" spans="1:3" ht="126" x14ac:dyDescent="0.35">
      <c r="A224" s="247" t="s">
        <v>1505</v>
      </c>
      <c r="B224" s="269" t="s">
        <v>1054</v>
      </c>
      <c r="C224" s="249">
        <v>120</v>
      </c>
    </row>
    <row r="225" spans="1:3" ht="108" x14ac:dyDescent="0.35">
      <c r="A225" s="247" t="s">
        <v>1506</v>
      </c>
      <c r="B225" s="269" t="s">
        <v>1055</v>
      </c>
      <c r="C225" s="249">
        <v>90</v>
      </c>
    </row>
    <row r="226" spans="1:3" ht="162" x14ac:dyDescent="0.35">
      <c r="A226" s="247" t="s">
        <v>1507</v>
      </c>
      <c r="B226" s="269" t="s">
        <v>1056</v>
      </c>
      <c r="C226" s="249">
        <v>60</v>
      </c>
    </row>
    <row r="227" spans="1:3" ht="54" x14ac:dyDescent="0.35">
      <c r="A227" s="247" t="s">
        <v>1508</v>
      </c>
      <c r="B227" s="269" t="s">
        <v>1057</v>
      </c>
      <c r="C227" s="249">
        <v>60</v>
      </c>
    </row>
    <row r="228" spans="1:3" ht="90" x14ac:dyDescent="0.35">
      <c r="A228" s="247" t="s">
        <v>1509</v>
      </c>
      <c r="B228" s="269" t="s">
        <v>1058</v>
      </c>
      <c r="C228" s="249">
        <v>90</v>
      </c>
    </row>
    <row r="229" spans="1:3" ht="54" x14ac:dyDescent="0.35">
      <c r="A229" s="247" t="s">
        <v>1510</v>
      </c>
      <c r="B229" s="269" t="s">
        <v>869</v>
      </c>
      <c r="C229" s="249">
        <v>120</v>
      </c>
    </row>
    <row r="230" spans="1:3" ht="36" x14ac:dyDescent="0.35">
      <c r="A230" s="247" t="s">
        <v>1511</v>
      </c>
      <c r="B230" s="248" t="s">
        <v>845</v>
      </c>
      <c r="C230" s="249">
        <v>30</v>
      </c>
    </row>
    <row r="231" spans="1:3" ht="36" x14ac:dyDescent="0.35">
      <c r="A231" s="247" t="s">
        <v>1512</v>
      </c>
      <c r="B231" s="248" t="s">
        <v>846</v>
      </c>
      <c r="C231" s="249">
        <v>15</v>
      </c>
    </row>
    <row r="232" spans="1:3" ht="72" x14ac:dyDescent="0.35">
      <c r="A232" s="247" t="s">
        <v>1513</v>
      </c>
      <c r="B232" s="248" t="s">
        <v>847</v>
      </c>
      <c r="C232" s="249">
        <v>30</v>
      </c>
    </row>
    <row r="233" spans="1:3" ht="108" x14ac:dyDescent="0.35">
      <c r="A233" s="247" t="s">
        <v>1514</v>
      </c>
      <c r="B233" s="248" t="s">
        <v>848</v>
      </c>
      <c r="C233" s="250">
        <v>45</v>
      </c>
    </row>
    <row r="234" spans="1:3" ht="18" x14ac:dyDescent="0.35">
      <c r="A234" s="247" t="s">
        <v>1515</v>
      </c>
      <c r="B234" s="248" t="s">
        <v>827</v>
      </c>
      <c r="C234" s="250">
        <v>45</v>
      </c>
    </row>
    <row r="235" spans="1:3" ht="72" x14ac:dyDescent="0.35">
      <c r="A235" s="247" t="s">
        <v>1516</v>
      </c>
      <c r="B235" s="248" t="s">
        <v>849</v>
      </c>
      <c r="C235" s="250">
        <v>90</v>
      </c>
    </row>
    <row r="236" spans="1:3" ht="72" x14ac:dyDescent="0.35">
      <c r="A236" s="247" t="s">
        <v>1517</v>
      </c>
      <c r="B236" s="264" t="s">
        <v>1059</v>
      </c>
      <c r="C236" s="266">
        <v>30</v>
      </c>
    </row>
    <row r="237" spans="1:3" ht="36" x14ac:dyDescent="0.35">
      <c r="A237" s="247" t="s">
        <v>1518</v>
      </c>
      <c r="B237" s="264" t="s">
        <v>1060</v>
      </c>
      <c r="C237" s="266">
        <v>30</v>
      </c>
    </row>
    <row r="238" spans="1:3" ht="54" x14ac:dyDescent="0.35">
      <c r="A238" s="247" t="s">
        <v>1271</v>
      </c>
      <c r="B238" s="264" t="s">
        <v>1061</v>
      </c>
      <c r="C238" s="266">
        <v>60</v>
      </c>
    </row>
    <row r="239" spans="1:3" ht="72" x14ac:dyDescent="0.35">
      <c r="A239" s="247" t="s">
        <v>1519</v>
      </c>
      <c r="B239" s="264" t="s">
        <v>1062</v>
      </c>
      <c r="C239" s="266">
        <v>45</v>
      </c>
    </row>
    <row r="240" spans="1:3" ht="90" x14ac:dyDescent="0.35">
      <c r="A240" s="247" t="s">
        <v>1520</v>
      </c>
      <c r="B240" s="264" t="s">
        <v>1063</v>
      </c>
      <c r="C240" s="266">
        <v>60</v>
      </c>
    </row>
    <row r="241" spans="1:3" ht="54" x14ac:dyDescent="0.35">
      <c r="A241" s="247" t="s">
        <v>1521</v>
      </c>
      <c r="B241" s="264" t="s">
        <v>1064</v>
      </c>
      <c r="C241" s="266">
        <v>60</v>
      </c>
    </row>
    <row r="242" spans="1:3" ht="72" x14ac:dyDescent="0.35">
      <c r="A242" s="247" t="s">
        <v>1522</v>
      </c>
      <c r="B242" s="264" t="s">
        <v>853</v>
      </c>
      <c r="C242" s="266">
        <v>30</v>
      </c>
    </row>
    <row r="243" spans="1:3" ht="36" x14ac:dyDescent="0.35">
      <c r="A243" s="247" t="s">
        <v>1523</v>
      </c>
      <c r="B243" s="264" t="s">
        <v>1065</v>
      </c>
      <c r="C243" s="266">
        <v>45</v>
      </c>
    </row>
    <row r="244" spans="1:3" ht="54" x14ac:dyDescent="0.35">
      <c r="A244" s="247" t="s">
        <v>1524</v>
      </c>
      <c r="B244" s="264" t="s">
        <v>1066</v>
      </c>
      <c r="C244" s="266">
        <v>45</v>
      </c>
    </row>
    <row r="245" spans="1:3" ht="54" x14ac:dyDescent="0.35">
      <c r="A245" s="247" t="s">
        <v>1525</v>
      </c>
      <c r="B245" s="264" t="s">
        <v>1067</v>
      </c>
      <c r="C245" s="266">
        <v>45</v>
      </c>
    </row>
    <row r="246" spans="1:3" ht="54" x14ac:dyDescent="0.35">
      <c r="A246" s="247" t="s">
        <v>1526</v>
      </c>
      <c r="B246" s="264" t="s">
        <v>1068</v>
      </c>
      <c r="C246" s="266">
        <v>45</v>
      </c>
    </row>
    <row r="247" spans="1:3" ht="72" x14ac:dyDescent="0.35">
      <c r="A247" s="247" t="s">
        <v>1527</v>
      </c>
      <c r="B247" s="264" t="s">
        <v>1069</v>
      </c>
      <c r="C247" s="266">
        <v>60</v>
      </c>
    </row>
    <row r="248" spans="1:3" ht="72" x14ac:dyDescent="0.35">
      <c r="A248" s="247" t="s">
        <v>1528</v>
      </c>
      <c r="B248" s="264" t="s">
        <v>1070</v>
      </c>
      <c r="C248" s="266">
        <v>60</v>
      </c>
    </row>
    <row r="249" spans="1:3" ht="72" x14ac:dyDescent="0.35">
      <c r="A249" s="247" t="s">
        <v>1529</v>
      </c>
      <c r="B249" s="264" t="s">
        <v>1071</v>
      </c>
      <c r="C249" s="266">
        <v>45</v>
      </c>
    </row>
    <row r="250" spans="1:3" ht="18" x14ac:dyDescent="0.35">
      <c r="A250" s="247" t="s">
        <v>1530</v>
      </c>
      <c r="B250" s="264" t="s">
        <v>1072</v>
      </c>
      <c r="C250" s="266">
        <v>60</v>
      </c>
    </row>
    <row r="251" spans="1:3" ht="72" x14ac:dyDescent="0.35">
      <c r="A251" s="247" t="s">
        <v>1531</v>
      </c>
      <c r="B251" s="264" t="s">
        <v>1073</v>
      </c>
      <c r="C251" s="266">
        <v>75</v>
      </c>
    </row>
    <row r="252" spans="1:3" ht="90" x14ac:dyDescent="0.35">
      <c r="A252" s="247" t="s">
        <v>1532</v>
      </c>
      <c r="B252" s="264" t="s">
        <v>1074</v>
      </c>
      <c r="C252" s="266">
        <v>120</v>
      </c>
    </row>
    <row r="253" spans="1:3" ht="90" x14ac:dyDescent="0.35">
      <c r="A253" s="247" t="s">
        <v>1533</v>
      </c>
      <c r="B253" s="264" t="s">
        <v>1075</v>
      </c>
      <c r="C253" s="266">
        <v>120</v>
      </c>
    </row>
    <row r="254" spans="1:3" ht="90" x14ac:dyDescent="0.35">
      <c r="A254" s="247" t="s">
        <v>1534</v>
      </c>
      <c r="B254" s="264" t="s">
        <v>1076</v>
      </c>
      <c r="C254" s="266">
        <v>120</v>
      </c>
    </row>
    <row r="255" spans="1:3" ht="90" x14ac:dyDescent="0.35">
      <c r="A255" s="247" t="s">
        <v>1535</v>
      </c>
      <c r="B255" s="264" t="s">
        <v>1077</v>
      </c>
      <c r="C255" s="266">
        <v>120</v>
      </c>
    </row>
    <row r="256" spans="1:3" ht="54" x14ac:dyDescent="0.35">
      <c r="A256" s="247" t="s">
        <v>1536</v>
      </c>
      <c r="B256" s="264" t="s">
        <v>1078</v>
      </c>
      <c r="C256" s="266">
        <v>60</v>
      </c>
    </row>
    <row r="257" spans="1:3" ht="54" x14ac:dyDescent="0.35">
      <c r="A257" s="247" t="s">
        <v>1537</v>
      </c>
      <c r="B257" s="264" t="s">
        <v>1079</v>
      </c>
      <c r="C257" s="266">
        <v>60</v>
      </c>
    </row>
    <row r="258" spans="1:3" ht="36" x14ac:dyDescent="0.35">
      <c r="A258" s="247" t="s">
        <v>1538</v>
      </c>
      <c r="B258" s="264" t="s">
        <v>1080</v>
      </c>
      <c r="C258" s="266">
        <v>30</v>
      </c>
    </row>
    <row r="259" spans="1:3" ht="54" x14ac:dyDescent="0.35">
      <c r="A259" s="247" t="s">
        <v>1539</v>
      </c>
      <c r="B259" s="264" t="s">
        <v>810</v>
      </c>
      <c r="C259" s="266">
        <v>225</v>
      </c>
    </row>
    <row r="260" spans="1:3" ht="36" x14ac:dyDescent="0.35">
      <c r="A260" s="247" t="s">
        <v>1540</v>
      </c>
      <c r="B260" s="248" t="s">
        <v>845</v>
      </c>
      <c r="C260" s="249">
        <v>30</v>
      </c>
    </row>
    <row r="261" spans="1:3" ht="36" x14ac:dyDescent="0.35">
      <c r="A261" s="247" t="s">
        <v>1541</v>
      </c>
      <c r="B261" s="248" t="s">
        <v>846</v>
      </c>
      <c r="C261" s="249">
        <v>15</v>
      </c>
    </row>
    <row r="262" spans="1:3" ht="72" x14ac:dyDescent="0.35">
      <c r="A262" s="247" t="s">
        <v>1542</v>
      </c>
      <c r="B262" s="248" t="s">
        <v>847</v>
      </c>
      <c r="C262" s="249">
        <v>30</v>
      </c>
    </row>
    <row r="263" spans="1:3" ht="108" x14ac:dyDescent="0.35">
      <c r="A263" s="247" t="s">
        <v>1543</v>
      </c>
      <c r="B263" s="248" t="s">
        <v>848</v>
      </c>
      <c r="C263" s="250">
        <v>45</v>
      </c>
    </row>
    <row r="264" spans="1:3" ht="18" x14ac:dyDescent="0.35">
      <c r="A264" s="247" t="s">
        <v>1544</v>
      </c>
      <c r="B264" s="248" t="s">
        <v>827</v>
      </c>
      <c r="C264" s="250">
        <v>45</v>
      </c>
    </row>
    <row r="265" spans="1:3" ht="72" x14ac:dyDescent="0.35">
      <c r="A265" s="247" t="s">
        <v>1545</v>
      </c>
      <c r="B265" s="248" t="s">
        <v>849</v>
      </c>
      <c r="C265" s="250">
        <v>90</v>
      </c>
    </row>
    <row r="266" spans="1:3" ht="72" x14ac:dyDescent="0.35">
      <c r="A266" s="247" t="s">
        <v>1546</v>
      </c>
      <c r="B266" s="248" t="s">
        <v>997</v>
      </c>
      <c r="C266" s="249">
        <v>30</v>
      </c>
    </row>
    <row r="267" spans="1:3" ht="54" x14ac:dyDescent="0.35">
      <c r="A267" s="247" t="s">
        <v>1547</v>
      </c>
      <c r="B267" s="248" t="s">
        <v>1097</v>
      </c>
      <c r="C267" s="249">
        <v>75</v>
      </c>
    </row>
    <row r="268" spans="1:3" ht="72" x14ac:dyDescent="0.35">
      <c r="A268" s="247" t="s">
        <v>1548</v>
      </c>
      <c r="B268" s="248" t="s">
        <v>1098</v>
      </c>
      <c r="C268" s="249">
        <v>75</v>
      </c>
    </row>
    <row r="269" spans="1:3" ht="54" x14ac:dyDescent="0.35">
      <c r="A269" s="247" t="s">
        <v>1549</v>
      </c>
      <c r="B269" s="248" t="s">
        <v>850</v>
      </c>
      <c r="C269" s="249">
        <v>45</v>
      </c>
    </row>
    <row r="270" spans="1:3" ht="72" x14ac:dyDescent="0.35">
      <c r="A270" s="247" t="s">
        <v>1550</v>
      </c>
      <c r="B270" s="248" t="s">
        <v>1018</v>
      </c>
      <c r="C270" s="249">
        <v>75</v>
      </c>
    </row>
    <row r="271" spans="1:3" ht="72" x14ac:dyDescent="0.35">
      <c r="A271" s="247" t="s">
        <v>1551</v>
      </c>
      <c r="B271" s="248" t="s">
        <v>1099</v>
      </c>
      <c r="C271" s="249">
        <v>75</v>
      </c>
    </row>
    <row r="272" spans="1:3" ht="108" x14ac:dyDescent="0.35">
      <c r="A272" s="247" t="s">
        <v>1552</v>
      </c>
      <c r="B272" s="248" t="s">
        <v>1100</v>
      </c>
      <c r="C272" s="249">
        <v>60</v>
      </c>
    </row>
    <row r="273" spans="1:3" ht="108" x14ac:dyDescent="0.35">
      <c r="A273" s="247" t="s">
        <v>1553</v>
      </c>
      <c r="B273" s="248" t="s">
        <v>1101</v>
      </c>
      <c r="C273" s="249">
        <v>60</v>
      </c>
    </row>
    <row r="274" spans="1:3" ht="72" x14ac:dyDescent="0.35">
      <c r="A274" s="247" t="s">
        <v>1554</v>
      </c>
      <c r="B274" s="248" t="s">
        <v>1102</v>
      </c>
      <c r="C274" s="249">
        <v>75</v>
      </c>
    </row>
    <row r="275" spans="1:3" ht="72" x14ac:dyDescent="0.35">
      <c r="A275" s="247" t="s">
        <v>1555</v>
      </c>
      <c r="B275" s="248" t="s">
        <v>1103</v>
      </c>
      <c r="C275" s="249">
        <v>60</v>
      </c>
    </row>
    <row r="276" spans="1:3" ht="54" x14ac:dyDescent="0.35">
      <c r="A276" s="247" t="s">
        <v>1556</v>
      </c>
      <c r="B276" s="248" t="s">
        <v>1104</v>
      </c>
      <c r="C276" s="249">
        <v>30</v>
      </c>
    </row>
    <row r="277" spans="1:3" ht="72" x14ac:dyDescent="0.35">
      <c r="A277" s="247" t="s">
        <v>1557</v>
      </c>
      <c r="B277" s="248" t="s">
        <v>864</v>
      </c>
      <c r="C277" s="249">
        <v>30</v>
      </c>
    </row>
    <row r="278" spans="1:3" ht="54" x14ac:dyDescent="0.35">
      <c r="A278" s="247" t="s">
        <v>1558</v>
      </c>
      <c r="B278" s="248" t="s">
        <v>1105</v>
      </c>
      <c r="C278" s="249">
        <v>30</v>
      </c>
    </row>
    <row r="279" spans="1:3" ht="72" x14ac:dyDescent="0.35">
      <c r="A279" s="247" t="s">
        <v>1559</v>
      </c>
      <c r="B279" s="248" t="s">
        <v>853</v>
      </c>
      <c r="C279" s="249">
        <v>30</v>
      </c>
    </row>
    <row r="280" spans="1:3" ht="36" x14ac:dyDescent="0.35">
      <c r="A280" s="247" t="s">
        <v>1560</v>
      </c>
      <c r="B280" s="248" t="s">
        <v>1106</v>
      </c>
      <c r="C280" s="249">
        <v>90</v>
      </c>
    </row>
    <row r="281" spans="1:3" ht="144" x14ac:dyDescent="0.35">
      <c r="A281" s="247" t="s">
        <v>1561</v>
      </c>
      <c r="B281" s="248" t="s">
        <v>1107</v>
      </c>
      <c r="C281" s="249">
        <v>90</v>
      </c>
    </row>
    <row r="282" spans="1:3" ht="72" x14ac:dyDescent="0.35">
      <c r="A282" s="247" t="s">
        <v>1562</v>
      </c>
      <c r="B282" s="248" t="s">
        <v>1108</v>
      </c>
      <c r="C282" s="249">
        <v>90</v>
      </c>
    </row>
    <row r="283" spans="1:3" ht="108" x14ac:dyDescent="0.35">
      <c r="A283" s="247" t="s">
        <v>1563</v>
      </c>
      <c r="B283" s="248" t="s">
        <v>1109</v>
      </c>
      <c r="C283" s="249">
        <v>120</v>
      </c>
    </row>
    <row r="284" spans="1:3" ht="36" x14ac:dyDescent="0.35">
      <c r="A284" s="247" t="s">
        <v>1564</v>
      </c>
      <c r="B284" s="248" t="s">
        <v>840</v>
      </c>
      <c r="C284" s="249">
        <v>150</v>
      </c>
    </row>
    <row r="285" spans="1:3" ht="36" x14ac:dyDescent="0.35">
      <c r="A285" s="247" t="s">
        <v>1565</v>
      </c>
      <c r="B285" s="248" t="s">
        <v>1110</v>
      </c>
      <c r="C285" s="249">
        <v>120</v>
      </c>
    </row>
    <row r="286" spans="1:3" ht="18" x14ac:dyDescent="0.35">
      <c r="A286" s="247" t="s">
        <v>1566</v>
      </c>
      <c r="B286" s="248" t="s">
        <v>1005</v>
      </c>
      <c r="C286" s="249">
        <v>120</v>
      </c>
    </row>
    <row r="287" spans="1:3" ht="54" x14ac:dyDescent="0.35">
      <c r="A287" s="247" t="s">
        <v>1567</v>
      </c>
      <c r="B287" s="248" t="s">
        <v>1111</v>
      </c>
      <c r="C287" s="249">
        <v>60</v>
      </c>
    </row>
    <row r="288" spans="1:3" ht="162" x14ac:dyDescent="0.35">
      <c r="A288" s="247" t="s">
        <v>1568</v>
      </c>
      <c r="B288" s="248" t="s">
        <v>1112</v>
      </c>
      <c r="C288" s="249">
        <v>90</v>
      </c>
    </row>
    <row r="289" spans="1:3" ht="90" x14ac:dyDescent="0.35">
      <c r="A289" s="247" t="s">
        <v>1569</v>
      </c>
      <c r="B289" s="248" t="s">
        <v>1026</v>
      </c>
      <c r="C289" s="249">
        <v>60</v>
      </c>
    </row>
    <row r="290" spans="1:3" ht="72" x14ac:dyDescent="0.35">
      <c r="A290" s="247" t="s">
        <v>1570</v>
      </c>
      <c r="B290" s="248" t="s">
        <v>1113</v>
      </c>
      <c r="C290" s="249">
        <v>180</v>
      </c>
    </row>
    <row r="291" spans="1:3" ht="54" x14ac:dyDescent="0.35">
      <c r="A291" s="247" t="s">
        <v>1571</v>
      </c>
      <c r="B291" s="248" t="s">
        <v>810</v>
      </c>
      <c r="C291" s="249">
        <v>180</v>
      </c>
    </row>
    <row r="292" spans="1:3" ht="36" x14ac:dyDescent="0.35">
      <c r="A292" s="247" t="s">
        <v>1572</v>
      </c>
      <c r="B292" s="248" t="s">
        <v>845</v>
      </c>
      <c r="C292" s="249">
        <v>30</v>
      </c>
    </row>
    <row r="293" spans="1:3" ht="36" x14ac:dyDescent="0.35">
      <c r="A293" s="247" t="s">
        <v>1573</v>
      </c>
      <c r="B293" s="248" t="s">
        <v>846</v>
      </c>
      <c r="C293" s="249">
        <v>15</v>
      </c>
    </row>
    <row r="294" spans="1:3" ht="72" x14ac:dyDescent="0.35">
      <c r="A294" s="247" t="s">
        <v>1574</v>
      </c>
      <c r="B294" s="248" t="s">
        <v>847</v>
      </c>
      <c r="C294" s="249">
        <v>30</v>
      </c>
    </row>
    <row r="295" spans="1:3" ht="108" x14ac:dyDescent="0.35">
      <c r="A295" s="247" t="s">
        <v>1575</v>
      </c>
      <c r="B295" s="248" t="s">
        <v>848</v>
      </c>
      <c r="C295" s="250">
        <v>45</v>
      </c>
    </row>
    <row r="296" spans="1:3" ht="18" x14ac:dyDescent="0.35">
      <c r="A296" s="247" t="s">
        <v>1576</v>
      </c>
      <c r="B296" s="248" t="s">
        <v>827</v>
      </c>
      <c r="C296" s="250">
        <v>45</v>
      </c>
    </row>
    <row r="297" spans="1:3" ht="72" x14ac:dyDescent="0.35">
      <c r="A297" s="247" t="s">
        <v>1577</v>
      </c>
      <c r="B297" s="248" t="s">
        <v>849</v>
      </c>
      <c r="C297" s="250">
        <v>90</v>
      </c>
    </row>
    <row r="298" spans="1:3" ht="72" x14ac:dyDescent="0.35">
      <c r="A298" s="247" t="s">
        <v>1578</v>
      </c>
      <c r="B298" s="264" t="s">
        <v>1114</v>
      </c>
      <c r="C298" s="266">
        <v>30</v>
      </c>
    </row>
    <row r="299" spans="1:3" ht="108" x14ac:dyDescent="0.35">
      <c r="A299" s="247" t="s">
        <v>1579</v>
      </c>
      <c r="B299" s="264" t="s">
        <v>1115</v>
      </c>
      <c r="C299" s="266">
        <v>60</v>
      </c>
    </row>
    <row r="300" spans="1:3" ht="72" x14ac:dyDescent="0.35">
      <c r="A300" s="247" t="s">
        <v>1580</v>
      </c>
      <c r="B300" s="264" t="s">
        <v>1116</v>
      </c>
      <c r="C300" s="266">
        <v>45</v>
      </c>
    </row>
    <row r="301" spans="1:3" ht="126" x14ac:dyDescent="0.35">
      <c r="A301" s="247" t="s">
        <v>1581</v>
      </c>
      <c r="B301" s="264" t="s">
        <v>1117</v>
      </c>
      <c r="C301" s="266">
        <v>60</v>
      </c>
    </row>
    <row r="302" spans="1:3" ht="90" x14ac:dyDescent="0.35">
      <c r="A302" s="247" t="s">
        <v>1582</v>
      </c>
      <c r="B302" s="264" t="s">
        <v>1118</v>
      </c>
      <c r="C302" s="267">
        <v>30</v>
      </c>
    </row>
    <row r="303" spans="1:3" ht="126" x14ac:dyDescent="0.35">
      <c r="A303" s="247" t="s">
        <v>1583</v>
      </c>
      <c r="B303" s="264" t="s">
        <v>1119</v>
      </c>
      <c r="C303" s="267">
        <v>60</v>
      </c>
    </row>
    <row r="304" spans="1:3" ht="72" x14ac:dyDescent="0.35">
      <c r="A304" s="247" t="s">
        <v>1584</v>
      </c>
      <c r="B304" s="264" t="s">
        <v>1120</v>
      </c>
      <c r="C304" s="266">
        <v>60</v>
      </c>
    </row>
    <row r="305" spans="1:3" ht="72" x14ac:dyDescent="0.35">
      <c r="A305" s="247" t="s">
        <v>1585</v>
      </c>
      <c r="B305" s="264" t="s">
        <v>1121</v>
      </c>
      <c r="C305" s="266">
        <v>90</v>
      </c>
    </row>
    <row r="306" spans="1:3" ht="72" x14ac:dyDescent="0.35">
      <c r="A306" s="247" t="s">
        <v>1586</v>
      </c>
      <c r="B306" s="264" t="s">
        <v>898</v>
      </c>
      <c r="C306" s="267">
        <v>60</v>
      </c>
    </row>
    <row r="307" spans="1:3" ht="90" x14ac:dyDescent="0.35">
      <c r="A307" s="247" t="s">
        <v>1587</v>
      </c>
      <c r="B307" s="264" t="s">
        <v>1122</v>
      </c>
      <c r="C307" s="267">
        <v>90</v>
      </c>
    </row>
    <row r="308" spans="1:3" ht="90" x14ac:dyDescent="0.35">
      <c r="A308" s="247" t="s">
        <v>1588</v>
      </c>
      <c r="B308" s="264" t="s">
        <v>1123</v>
      </c>
      <c r="C308" s="266">
        <v>60</v>
      </c>
    </row>
    <row r="309" spans="1:3" ht="72" x14ac:dyDescent="0.35">
      <c r="A309" s="247" t="s">
        <v>1589</v>
      </c>
      <c r="B309" s="264" t="s">
        <v>1124</v>
      </c>
      <c r="C309" s="266">
        <v>90</v>
      </c>
    </row>
    <row r="310" spans="1:3" ht="180" x14ac:dyDescent="0.35">
      <c r="A310" s="247" t="s">
        <v>1590</v>
      </c>
      <c r="B310" s="264" t="s">
        <v>1125</v>
      </c>
      <c r="C310" s="266">
        <v>60</v>
      </c>
    </row>
    <row r="311" spans="1:3" ht="180" x14ac:dyDescent="0.35">
      <c r="A311" s="247" t="s">
        <v>1591</v>
      </c>
      <c r="B311" s="264" t="s">
        <v>1126</v>
      </c>
      <c r="C311" s="266">
        <v>60</v>
      </c>
    </row>
    <row r="312" spans="1:3" ht="90" x14ac:dyDescent="0.35">
      <c r="A312" s="247" t="s">
        <v>1592</v>
      </c>
      <c r="B312" s="264" t="s">
        <v>1127</v>
      </c>
      <c r="C312" s="266">
        <v>60</v>
      </c>
    </row>
    <row r="313" spans="1:3" ht="90" x14ac:dyDescent="0.35">
      <c r="A313" s="247" t="s">
        <v>1593</v>
      </c>
      <c r="B313" s="264" t="s">
        <v>1128</v>
      </c>
      <c r="C313" s="266">
        <v>60</v>
      </c>
    </row>
    <row r="314" spans="1:3" ht="36" x14ac:dyDescent="0.35">
      <c r="A314" s="247" t="s">
        <v>1594</v>
      </c>
      <c r="B314" s="264" t="s">
        <v>1129</v>
      </c>
      <c r="C314" s="266">
        <v>90</v>
      </c>
    </row>
    <row r="315" spans="1:3" ht="54" x14ac:dyDescent="0.35">
      <c r="A315" s="247" t="s">
        <v>1595</v>
      </c>
      <c r="B315" s="264" t="s">
        <v>810</v>
      </c>
      <c r="C315" s="266">
        <v>270</v>
      </c>
    </row>
    <row r="316" spans="1:3" ht="36" x14ac:dyDescent="0.35">
      <c r="A316" s="247" t="s">
        <v>1596</v>
      </c>
      <c r="B316" s="248" t="s">
        <v>845</v>
      </c>
      <c r="C316" s="249">
        <v>30</v>
      </c>
    </row>
    <row r="317" spans="1:3" ht="36" x14ac:dyDescent="0.35">
      <c r="A317" s="247" t="s">
        <v>1597</v>
      </c>
      <c r="B317" s="248" t="s">
        <v>846</v>
      </c>
      <c r="C317" s="249">
        <v>15</v>
      </c>
    </row>
    <row r="318" spans="1:3" ht="72" x14ac:dyDescent="0.35">
      <c r="A318" s="247" t="s">
        <v>1598</v>
      </c>
      <c r="B318" s="248" t="s">
        <v>847</v>
      </c>
      <c r="C318" s="249">
        <v>30</v>
      </c>
    </row>
    <row r="319" spans="1:3" ht="108" x14ac:dyDescent="0.35">
      <c r="A319" s="247" t="s">
        <v>1599</v>
      </c>
      <c r="B319" s="248" t="s">
        <v>848</v>
      </c>
      <c r="C319" s="250">
        <v>45</v>
      </c>
    </row>
    <row r="320" spans="1:3" ht="18" x14ac:dyDescent="0.35">
      <c r="A320" s="247" t="s">
        <v>1600</v>
      </c>
      <c r="B320" s="248" t="s">
        <v>827</v>
      </c>
      <c r="C320" s="250">
        <v>45</v>
      </c>
    </row>
    <row r="321" spans="1:3" ht="72" x14ac:dyDescent="0.35">
      <c r="A321" s="247" t="s">
        <v>1601</v>
      </c>
      <c r="B321" s="248" t="s">
        <v>849</v>
      </c>
      <c r="C321" s="250">
        <v>90</v>
      </c>
    </row>
    <row r="322" spans="1:3" ht="54" x14ac:dyDescent="0.35">
      <c r="A322" s="247" t="s">
        <v>1602</v>
      </c>
      <c r="B322" s="270" t="s">
        <v>1130</v>
      </c>
      <c r="C322" s="266">
        <v>30</v>
      </c>
    </row>
    <row r="323" spans="1:3" ht="126" x14ac:dyDescent="0.35">
      <c r="A323" s="247" t="s">
        <v>1283</v>
      </c>
      <c r="B323" s="270" t="s">
        <v>1131</v>
      </c>
      <c r="C323" s="266">
        <v>30</v>
      </c>
    </row>
    <row r="324" spans="1:3" ht="108" x14ac:dyDescent="0.35">
      <c r="A324" s="247" t="s">
        <v>1603</v>
      </c>
      <c r="B324" s="270" t="s">
        <v>1132</v>
      </c>
      <c r="C324" s="266">
        <v>30</v>
      </c>
    </row>
    <row r="325" spans="1:3" ht="54" x14ac:dyDescent="0.35">
      <c r="A325" s="247" t="s">
        <v>1604</v>
      </c>
      <c r="B325" s="270" t="s">
        <v>1067</v>
      </c>
      <c r="C325" s="266">
        <v>30</v>
      </c>
    </row>
    <row r="326" spans="1:3" ht="72" x14ac:dyDescent="0.35">
      <c r="A326" s="247" t="s">
        <v>1605</v>
      </c>
      <c r="B326" s="270" t="s">
        <v>853</v>
      </c>
      <c r="C326" s="266">
        <v>30</v>
      </c>
    </row>
    <row r="327" spans="1:3" ht="72" x14ac:dyDescent="0.35">
      <c r="A327" s="247" t="s">
        <v>1606</v>
      </c>
      <c r="B327" s="270" t="s">
        <v>1133</v>
      </c>
      <c r="C327" s="266">
        <v>120</v>
      </c>
    </row>
    <row r="328" spans="1:3" ht="162" x14ac:dyDescent="0.35">
      <c r="A328" s="247" t="s">
        <v>1607</v>
      </c>
      <c r="B328" s="270" t="s">
        <v>1134</v>
      </c>
      <c r="C328" s="266">
        <v>60</v>
      </c>
    </row>
    <row r="329" spans="1:3" ht="90" x14ac:dyDescent="0.35">
      <c r="A329" s="247" t="s">
        <v>1608</v>
      </c>
      <c r="B329" s="270" t="s">
        <v>1135</v>
      </c>
      <c r="C329" s="266">
        <v>180</v>
      </c>
    </row>
    <row r="330" spans="1:3" ht="90" x14ac:dyDescent="0.35">
      <c r="A330" s="247" t="s">
        <v>1609</v>
      </c>
      <c r="B330" s="270" t="s">
        <v>1136</v>
      </c>
      <c r="C330" s="266">
        <v>30</v>
      </c>
    </row>
    <row r="331" spans="1:3" ht="54" x14ac:dyDescent="0.35">
      <c r="A331" s="247" t="s">
        <v>1610</v>
      </c>
      <c r="B331" s="270" t="s">
        <v>1068</v>
      </c>
      <c r="C331" s="266">
        <v>180</v>
      </c>
    </row>
    <row r="332" spans="1:3" ht="108" x14ac:dyDescent="0.35">
      <c r="A332" s="247" t="s">
        <v>1611</v>
      </c>
      <c r="B332" s="270" t="s">
        <v>1137</v>
      </c>
      <c r="C332" s="266">
        <v>30</v>
      </c>
    </row>
    <row r="333" spans="1:3" ht="108" x14ac:dyDescent="0.35">
      <c r="A333" s="247" t="s">
        <v>1612</v>
      </c>
      <c r="B333" s="270" t="s">
        <v>1138</v>
      </c>
      <c r="C333" s="266">
        <v>180</v>
      </c>
    </row>
    <row r="334" spans="1:3" ht="180" x14ac:dyDescent="0.35">
      <c r="A334" s="247" t="s">
        <v>1613</v>
      </c>
      <c r="B334" s="270" t="s">
        <v>1139</v>
      </c>
      <c r="C334" s="266">
        <v>30</v>
      </c>
    </row>
    <row r="335" spans="1:3" ht="108" x14ac:dyDescent="0.35">
      <c r="A335" s="247" t="s">
        <v>1614</v>
      </c>
      <c r="B335" s="270" t="s">
        <v>1140</v>
      </c>
      <c r="C335" s="266">
        <v>30</v>
      </c>
    </row>
    <row r="336" spans="1:3" ht="126" x14ac:dyDescent="0.35">
      <c r="A336" s="247" t="s">
        <v>1615</v>
      </c>
      <c r="B336" s="270" t="s">
        <v>1141</v>
      </c>
      <c r="C336" s="266">
        <v>60</v>
      </c>
    </row>
    <row r="337" spans="1:3" ht="144" x14ac:dyDescent="0.35">
      <c r="A337" s="247" t="s">
        <v>1616</v>
      </c>
      <c r="B337" s="270" t="s">
        <v>1142</v>
      </c>
      <c r="C337" s="266">
        <v>90</v>
      </c>
    </row>
    <row r="338" spans="1:3" ht="72" x14ac:dyDescent="0.35">
      <c r="A338" s="247" t="s">
        <v>1617</v>
      </c>
      <c r="B338" s="270" t="s">
        <v>898</v>
      </c>
      <c r="C338" s="266">
        <v>60</v>
      </c>
    </row>
    <row r="339" spans="1:3" ht="180" x14ac:dyDescent="0.35">
      <c r="A339" s="247" t="s">
        <v>1618</v>
      </c>
      <c r="B339" s="270" t="s">
        <v>1143</v>
      </c>
      <c r="C339" s="266">
        <v>30</v>
      </c>
    </row>
    <row r="340" spans="1:3" ht="108" x14ac:dyDescent="0.35">
      <c r="A340" s="247" t="s">
        <v>1619</v>
      </c>
      <c r="B340" s="270" t="s">
        <v>1144</v>
      </c>
      <c r="C340" s="266">
        <v>30</v>
      </c>
    </row>
    <row r="341" spans="1:3" ht="162" x14ac:dyDescent="0.35">
      <c r="A341" s="247" t="s">
        <v>1620</v>
      </c>
      <c r="B341" s="270" t="s">
        <v>1145</v>
      </c>
      <c r="C341" s="266">
        <v>30</v>
      </c>
    </row>
    <row r="342" spans="1:3" ht="108" x14ac:dyDescent="0.35">
      <c r="A342" s="247" t="s">
        <v>1621</v>
      </c>
      <c r="B342" s="270" t="s">
        <v>1146</v>
      </c>
      <c r="C342" s="266">
        <v>30</v>
      </c>
    </row>
    <row r="343" spans="1:3" ht="54" x14ac:dyDescent="0.35">
      <c r="A343" s="247" t="s">
        <v>1622</v>
      </c>
      <c r="B343" s="270" t="s">
        <v>1147</v>
      </c>
      <c r="C343" s="266">
        <v>75</v>
      </c>
    </row>
    <row r="344" spans="1:3" ht="54" x14ac:dyDescent="0.35">
      <c r="A344" s="247" t="s">
        <v>1623</v>
      </c>
      <c r="B344" s="270" t="s">
        <v>810</v>
      </c>
      <c r="C344" s="266">
        <v>180</v>
      </c>
    </row>
    <row r="345" spans="1:3" ht="36" x14ac:dyDescent="0.35">
      <c r="A345" s="247" t="s">
        <v>1624</v>
      </c>
      <c r="B345" s="248" t="s">
        <v>845</v>
      </c>
      <c r="C345" s="249">
        <v>30</v>
      </c>
    </row>
    <row r="346" spans="1:3" ht="36" x14ac:dyDescent="0.35">
      <c r="A346" s="247" t="s">
        <v>1625</v>
      </c>
      <c r="B346" s="248" t="s">
        <v>846</v>
      </c>
      <c r="C346" s="249">
        <v>15</v>
      </c>
    </row>
    <row r="347" spans="1:3" ht="72" x14ac:dyDescent="0.35">
      <c r="A347" s="247" t="s">
        <v>1626</v>
      </c>
      <c r="B347" s="248" t="s">
        <v>847</v>
      </c>
      <c r="C347" s="249">
        <v>30</v>
      </c>
    </row>
    <row r="348" spans="1:3" ht="108" x14ac:dyDescent="0.35">
      <c r="A348" s="247" t="s">
        <v>1627</v>
      </c>
      <c r="B348" s="248" t="s">
        <v>848</v>
      </c>
      <c r="C348" s="250">
        <v>45</v>
      </c>
    </row>
    <row r="349" spans="1:3" ht="18" x14ac:dyDescent="0.35">
      <c r="A349" s="247" t="s">
        <v>1628</v>
      </c>
      <c r="B349" s="248" t="s">
        <v>827</v>
      </c>
      <c r="C349" s="250">
        <v>45</v>
      </c>
    </row>
    <row r="350" spans="1:3" ht="72" x14ac:dyDescent="0.35">
      <c r="A350" s="247" t="s">
        <v>1270</v>
      </c>
      <c r="B350" s="248" t="s">
        <v>849</v>
      </c>
      <c r="C350" s="250">
        <v>90</v>
      </c>
    </row>
    <row r="351" spans="1:3" ht="18" x14ac:dyDescent="0.35">
      <c r="A351" s="247" t="s">
        <v>1629</v>
      </c>
      <c r="B351" s="271" t="s">
        <v>853</v>
      </c>
      <c r="C351" s="272">
        <v>30</v>
      </c>
    </row>
    <row r="352" spans="1:3" ht="18" x14ac:dyDescent="0.35">
      <c r="A352" s="247" t="s">
        <v>1630</v>
      </c>
      <c r="B352" s="271" t="s">
        <v>1081</v>
      </c>
      <c r="C352" s="272">
        <v>60</v>
      </c>
    </row>
    <row r="353" spans="1:3" ht="18" x14ac:dyDescent="0.35">
      <c r="A353" s="247" t="s">
        <v>1631</v>
      </c>
      <c r="B353" s="271" t="s">
        <v>1159</v>
      </c>
      <c r="C353" s="272">
        <v>90</v>
      </c>
    </row>
    <row r="354" spans="1:3" ht="18" x14ac:dyDescent="0.35">
      <c r="A354" s="247" t="s">
        <v>1632</v>
      </c>
      <c r="B354" s="271" t="s">
        <v>1124</v>
      </c>
      <c r="C354" s="272">
        <v>90</v>
      </c>
    </row>
    <row r="355" spans="1:3" ht="18" x14ac:dyDescent="0.35">
      <c r="A355" s="247" t="s">
        <v>1633</v>
      </c>
      <c r="B355" s="271" t="s">
        <v>1160</v>
      </c>
      <c r="C355" s="272">
        <v>30</v>
      </c>
    </row>
    <row r="356" spans="1:3" ht="18" x14ac:dyDescent="0.35">
      <c r="A356" s="247" t="s">
        <v>1634</v>
      </c>
      <c r="B356" s="271" t="s">
        <v>1161</v>
      </c>
      <c r="C356" s="272">
        <v>60</v>
      </c>
    </row>
    <row r="357" spans="1:3" ht="18" x14ac:dyDescent="0.35">
      <c r="A357" s="247" t="s">
        <v>1635</v>
      </c>
      <c r="B357" s="271" t="s">
        <v>1162</v>
      </c>
      <c r="C357" s="272">
        <v>120</v>
      </c>
    </row>
    <row r="358" spans="1:3" ht="18" x14ac:dyDescent="0.35">
      <c r="A358" s="247" t="s">
        <v>1636</v>
      </c>
      <c r="B358" s="271" t="s">
        <v>1163</v>
      </c>
      <c r="C358" s="272">
        <v>90</v>
      </c>
    </row>
    <row r="359" spans="1:3" ht="18" x14ac:dyDescent="0.35">
      <c r="A359" s="247" t="s">
        <v>1637</v>
      </c>
      <c r="B359" s="271" t="s">
        <v>1164</v>
      </c>
      <c r="C359" s="272">
        <v>90</v>
      </c>
    </row>
    <row r="360" spans="1:3" ht="18" x14ac:dyDescent="0.35">
      <c r="A360" s="247" t="s">
        <v>1638</v>
      </c>
      <c r="B360" s="271" t="s">
        <v>1165</v>
      </c>
      <c r="C360" s="272">
        <v>60</v>
      </c>
    </row>
    <row r="361" spans="1:3" ht="18" x14ac:dyDescent="0.35">
      <c r="A361" s="247" t="s">
        <v>1639</v>
      </c>
      <c r="B361" s="271" t="s">
        <v>1166</v>
      </c>
      <c r="C361" s="272">
        <v>90</v>
      </c>
    </row>
    <row r="362" spans="1:3" ht="18" x14ac:dyDescent="0.35">
      <c r="A362" s="247" t="s">
        <v>1640</v>
      </c>
      <c r="B362" s="271" t="s">
        <v>1167</v>
      </c>
      <c r="C362" s="272">
        <v>90</v>
      </c>
    </row>
    <row r="363" spans="1:3" ht="18" x14ac:dyDescent="0.35">
      <c r="A363" s="247" t="s">
        <v>1641</v>
      </c>
      <c r="B363" s="271" t="s">
        <v>1168</v>
      </c>
      <c r="C363" s="272">
        <v>60</v>
      </c>
    </row>
    <row r="364" spans="1:3" ht="18" x14ac:dyDescent="0.35">
      <c r="A364" s="247" t="s">
        <v>1642</v>
      </c>
      <c r="B364" s="271" t="s">
        <v>1169</v>
      </c>
      <c r="C364" s="272">
        <v>90</v>
      </c>
    </row>
    <row r="365" spans="1:3" ht="18" x14ac:dyDescent="0.35">
      <c r="A365" s="247" t="s">
        <v>1643</v>
      </c>
      <c r="B365" s="271" t="s">
        <v>1170</v>
      </c>
      <c r="C365" s="272">
        <v>260</v>
      </c>
    </row>
    <row r="366" spans="1:3" ht="36" x14ac:dyDescent="0.35">
      <c r="A366" s="247" t="s">
        <v>1287</v>
      </c>
      <c r="B366" s="248" t="s">
        <v>845</v>
      </c>
      <c r="C366" s="249">
        <v>30</v>
      </c>
    </row>
    <row r="367" spans="1:3" ht="36" x14ac:dyDescent="0.35">
      <c r="A367" s="247" t="s">
        <v>1644</v>
      </c>
      <c r="B367" s="248" t="s">
        <v>846</v>
      </c>
      <c r="C367" s="249">
        <v>15</v>
      </c>
    </row>
    <row r="368" spans="1:3" ht="72" x14ac:dyDescent="0.35">
      <c r="A368" s="247" t="s">
        <v>1645</v>
      </c>
      <c r="B368" s="248" t="s">
        <v>847</v>
      </c>
      <c r="C368" s="249">
        <v>30</v>
      </c>
    </row>
    <row r="369" spans="1:3" ht="108" x14ac:dyDescent="0.35">
      <c r="A369" s="247" t="s">
        <v>1646</v>
      </c>
      <c r="B369" s="248" t="s">
        <v>848</v>
      </c>
      <c r="C369" s="250">
        <v>45</v>
      </c>
    </row>
    <row r="370" spans="1:3" ht="18" x14ac:dyDescent="0.35">
      <c r="A370" s="247" t="s">
        <v>1647</v>
      </c>
      <c r="B370" s="248" t="s">
        <v>827</v>
      </c>
      <c r="C370" s="250">
        <v>45</v>
      </c>
    </row>
    <row r="371" spans="1:3" ht="72" x14ac:dyDescent="0.35">
      <c r="A371" s="247" t="s">
        <v>1648</v>
      </c>
      <c r="B371" s="248" t="s">
        <v>849</v>
      </c>
      <c r="C371" s="250">
        <v>90</v>
      </c>
    </row>
    <row r="372" spans="1:3" ht="18" x14ac:dyDescent="0.35">
      <c r="A372" s="247" t="s">
        <v>1649</v>
      </c>
      <c r="B372" s="271" t="s">
        <v>853</v>
      </c>
      <c r="C372" s="272">
        <v>30</v>
      </c>
    </row>
    <row r="373" spans="1:3" ht="18" x14ac:dyDescent="0.35">
      <c r="A373" s="247" t="s">
        <v>1650</v>
      </c>
      <c r="B373" s="271" t="s">
        <v>1081</v>
      </c>
      <c r="C373" s="272">
        <v>60</v>
      </c>
    </row>
    <row r="374" spans="1:3" ht="18" x14ac:dyDescent="0.35">
      <c r="A374" s="247" t="s">
        <v>1651</v>
      </c>
      <c r="B374" s="271" t="s">
        <v>1133</v>
      </c>
      <c r="C374" s="272">
        <v>60</v>
      </c>
    </row>
    <row r="375" spans="1:3" ht="18" x14ac:dyDescent="0.35">
      <c r="A375" s="247" t="s">
        <v>1652</v>
      </c>
      <c r="B375" s="271" t="s">
        <v>1121</v>
      </c>
      <c r="C375" s="272">
        <v>90</v>
      </c>
    </row>
    <row r="376" spans="1:3" ht="18" x14ac:dyDescent="0.35">
      <c r="A376" s="247" t="s">
        <v>1653</v>
      </c>
      <c r="B376" s="271" t="s">
        <v>1181</v>
      </c>
      <c r="C376" s="272">
        <v>30</v>
      </c>
    </row>
    <row r="377" spans="1:3" ht="18" x14ac:dyDescent="0.35">
      <c r="A377" s="247" t="s">
        <v>1654</v>
      </c>
      <c r="B377" s="271" t="s">
        <v>867</v>
      </c>
      <c r="C377" s="272">
        <v>90</v>
      </c>
    </row>
    <row r="378" spans="1:3" ht="18" x14ac:dyDescent="0.35">
      <c r="A378" s="247" t="s">
        <v>1655</v>
      </c>
      <c r="B378" s="271" t="s">
        <v>1182</v>
      </c>
      <c r="C378" s="272">
        <v>60</v>
      </c>
    </row>
    <row r="379" spans="1:3" ht="18" x14ac:dyDescent="0.35">
      <c r="A379" s="247" t="s">
        <v>1656</v>
      </c>
      <c r="B379" s="271" t="s">
        <v>1183</v>
      </c>
      <c r="C379" s="272">
        <v>60</v>
      </c>
    </row>
    <row r="380" spans="1:3" ht="18" x14ac:dyDescent="0.35">
      <c r="A380" s="247" t="s">
        <v>1657</v>
      </c>
      <c r="B380" s="271" t="s">
        <v>1122</v>
      </c>
      <c r="C380" s="272">
        <v>120</v>
      </c>
    </row>
    <row r="381" spans="1:3" ht="18" x14ac:dyDescent="0.35">
      <c r="A381" s="247" t="s">
        <v>1658</v>
      </c>
      <c r="B381" s="271" t="s">
        <v>1184</v>
      </c>
      <c r="C381" s="272">
        <v>60</v>
      </c>
    </row>
    <row r="382" spans="1:3" ht="18" x14ac:dyDescent="0.35">
      <c r="A382" s="247" t="s">
        <v>1659</v>
      </c>
      <c r="B382" s="271" t="s">
        <v>1124</v>
      </c>
      <c r="C382" s="272">
        <v>90</v>
      </c>
    </row>
    <row r="383" spans="1:3" ht="18" x14ac:dyDescent="0.35">
      <c r="A383" s="247" t="s">
        <v>1660</v>
      </c>
      <c r="B383" s="271" t="s">
        <v>1185</v>
      </c>
      <c r="C383" s="272">
        <v>90</v>
      </c>
    </row>
    <row r="384" spans="1:3" ht="18" x14ac:dyDescent="0.35">
      <c r="A384" s="247" t="s">
        <v>1661</v>
      </c>
      <c r="B384" s="271" t="s">
        <v>1186</v>
      </c>
      <c r="C384" s="272">
        <v>60</v>
      </c>
    </row>
    <row r="385" spans="1:3" ht="18" x14ac:dyDescent="0.35">
      <c r="A385" s="247" t="s">
        <v>1662</v>
      </c>
      <c r="B385" s="271" t="s">
        <v>1187</v>
      </c>
      <c r="C385" s="272">
        <v>60</v>
      </c>
    </row>
    <row r="386" spans="1:3" ht="18" x14ac:dyDescent="0.35">
      <c r="A386" s="247" t="s">
        <v>1663</v>
      </c>
      <c r="B386" s="271" t="s">
        <v>1188</v>
      </c>
      <c r="C386" s="272">
        <v>60</v>
      </c>
    </row>
    <row r="387" spans="1:3" ht="18" x14ac:dyDescent="0.35">
      <c r="A387" s="247" t="s">
        <v>1664</v>
      </c>
      <c r="B387" s="271" t="s">
        <v>1192</v>
      </c>
      <c r="C387" s="272">
        <v>60</v>
      </c>
    </row>
    <row r="388" spans="1:3" ht="18" x14ac:dyDescent="0.35">
      <c r="A388" s="247" t="s">
        <v>1665</v>
      </c>
      <c r="B388" s="271" t="s">
        <v>810</v>
      </c>
      <c r="C388" s="272">
        <v>270</v>
      </c>
    </row>
    <row r="389" spans="1:3" ht="36" x14ac:dyDescent="0.35">
      <c r="A389" s="247" t="s">
        <v>1666</v>
      </c>
      <c r="B389" s="248" t="s">
        <v>845</v>
      </c>
      <c r="C389" s="249">
        <v>30</v>
      </c>
    </row>
    <row r="390" spans="1:3" ht="36" x14ac:dyDescent="0.35">
      <c r="A390" s="247" t="s">
        <v>1667</v>
      </c>
      <c r="B390" s="248" t="s">
        <v>846</v>
      </c>
      <c r="C390" s="249">
        <v>15</v>
      </c>
    </row>
    <row r="391" spans="1:3" ht="72" x14ac:dyDescent="0.35">
      <c r="A391" s="247" t="s">
        <v>1668</v>
      </c>
      <c r="B391" s="248" t="s">
        <v>847</v>
      </c>
      <c r="C391" s="249">
        <v>30</v>
      </c>
    </row>
    <row r="392" spans="1:3" ht="108" x14ac:dyDescent="0.35">
      <c r="A392" s="247" t="s">
        <v>1669</v>
      </c>
      <c r="B392" s="248" t="s">
        <v>848</v>
      </c>
      <c r="C392" s="250">
        <v>45</v>
      </c>
    </row>
    <row r="393" spans="1:3" ht="18" x14ac:dyDescent="0.35">
      <c r="A393" s="247" t="s">
        <v>1670</v>
      </c>
      <c r="B393" s="248" t="s">
        <v>827</v>
      </c>
      <c r="C393" s="250">
        <v>45</v>
      </c>
    </row>
    <row r="394" spans="1:3" ht="72" x14ac:dyDescent="0.35">
      <c r="A394" s="247" t="s">
        <v>1671</v>
      </c>
      <c r="B394" s="248" t="s">
        <v>849</v>
      </c>
      <c r="C394" s="250">
        <v>90</v>
      </c>
    </row>
    <row r="395" spans="1:3" ht="18" x14ac:dyDescent="0.35">
      <c r="A395" s="247" t="s">
        <v>1672</v>
      </c>
      <c r="B395" s="271" t="s">
        <v>853</v>
      </c>
      <c r="C395" s="272">
        <v>30</v>
      </c>
    </row>
    <row r="396" spans="1:3" ht="18" x14ac:dyDescent="0.35">
      <c r="A396" s="247" t="s">
        <v>1673</v>
      </c>
      <c r="B396" s="271" t="s">
        <v>1133</v>
      </c>
      <c r="C396" s="272">
        <v>90</v>
      </c>
    </row>
    <row r="397" spans="1:3" ht="18" x14ac:dyDescent="0.35">
      <c r="A397" s="247" t="s">
        <v>1674</v>
      </c>
      <c r="B397" s="271" t="s">
        <v>1121</v>
      </c>
      <c r="C397" s="272">
        <v>90</v>
      </c>
    </row>
    <row r="398" spans="1:3" ht="18" x14ac:dyDescent="0.35">
      <c r="A398" s="247" t="s">
        <v>1675</v>
      </c>
      <c r="B398" s="271" t="s">
        <v>1182</v>
      </c>
      <c r="C398" s="272">
        <v>60</v>
      </c>
    </row>
    <row r="399" spans="1:3" ht="18" x14ac:dyDescent="0.35">
      <c r="A399" s="247" t="s">
        <v>1676</v>
      </c>
      <c r="B399" s="271" t="s">
        <v>1194</v>
      </c>
      <c r="C399" s="272">
        <v>30</v>
      </c>
    </row>
    <row r="400" spans="1:3" ht="18" x14ac:dyDescent="0.35">
      <c r="A400" s="247" t="s">
        <v>1677</v>
      </c>
      <c r="B400" s="271" t="s">
        <v>1124</v>
      </c>
      <c r="C400" s="272">
        <v>90</v>
      </c>
    </row>
    <row r="401" spans="1:3" ht="18" x14ac:dyDescent="0.35">
      <c r="A401" s="247" t="s">
        <v>1678</v>
      </c>
      <c r="B401" s="271" t="s">
        <v>1195</v>
      </c>
      <c r="C401" s="272">
        <v>60</v>
      </c>
    </row>
    <row r="402" spans="1:3" ht="18" x14ac:dyDescent="0.35">
      <c r="A402" s="247" t="s">
        <v>1679</v>
      </c>
      <c r="B402" s="271" t="s">
        <v>1196</v>
      </c>
      <c r="C402" s="272">
        <v>60</v>
      </c>
    </row>
    <row r="403" spans="1:3" ht="18" x14ac:dyDescent="0.35">
      <c r="A403" s="247" t="s">
        <v>1680</v>
      </c>
      <c r="B403" s="271" t="s">
        <v>1081</v>
      </c>
      <c r="C403" s="272">
        <v>60</v>
      </c>
    </row>
    <row r="404" spans="1:3" ht="18" x14ac:dyDescent="0.35">
      <c r="A404" s="247" t="s">
        <v>1681</v>
      </c>
      <c r="B404" s="271" t="s">
        <v>1122</v>
      </c>
      <c r="C404" s="272">
        <v>90</v>
      </c>
    </row>
    <row r="405" spans="1:3" ht="18" x14ac:dyDescent="0.35">
      <c r="A405" s="247" t="s">
        <v>1682</v>
      </c>
      <c r="B405" s="271" t="s">
        <v>1197</v>
      </c>
      <c r="C405" s="272">
        <v>90</v>
      </c>
    </row>
    <row r="406" spans="1:3" ht="18" x14ac:dyDescent="0.35">
      <c r="A406" s="247" t="s">
        <v>1683</v>
      </c>
      <c r="B406" s="271" t="s">
        <v>1198</v>
      </c>
      <c r="C406" s="272">
        <v>90</v>
      </c>
    </row>
    <row r="407" spans="1:3" ht="18" x14ac:dyDescent="0.35">
      <c r="A407" s="247" t="s">
        <v>1684</v>
      </c>
      <c r="B407" s="271" t="s">
        <v>1199</v>
      </c>
      <c r="C407" s="272">
        <v>60</v>
      </c>
    </row>
    <row r="408" spans="1:3" ht="18" x14ac:dyDescent="0.35">
      <c r="A408" s="247" t="s">
        <v>1685</v>
      </c>
      <c r="B408" s="271" t="s">
        <v>1200</v>
      </c>
      <c r="C408" s="272">
        <v>60</v>
      </c>
    </row>
    <row r="409" spans="1:3" ht="18" x14ac:dyDescent="0.35">
      <c r="A409" s="247" t="s">
        <v>1686</v>
      </c>
      <c r="B409" s="271" t="s">
        <v>1129</v>
      </c>
      <c r="C409" s="273">
        <v>90</v>
      </c>
    </row>
    <row r="410" spans="1:3" ht="18" x14ac:dyDescent="0.35">
      <c r="A410" s="247" t="s">
        <v>1687</v>
      </c>
      <c r="B410" s="271" t="s">
        <v>1201</v>
      </c>
      <c r="C410" s="272">
        <v>60</v>
      </c>
    </row>
    <row r="411" spans="1:3" ht="18" x14ac:dyDescent="0.35">
      <c r="A411" s="247" t="s">
        <v>1688</v>
      </c>
      <c r="B411" s="271" t="s">
        <v>810</v>
      </c>
      <c r="C411" s="272">
        <v>270</v>
      </c>
    </row>
    <row r="412" spans="1:3" ht="36" x14ac:dyDescent="0.35">
      <c r="A412" s="247" t="s">
        <v>1288</v>
      </c>
      <c r="B412" s="248" t="s">
        <v>845</v>
      </c>
      <c r="C412" s="249">
        <v>30</v>
      </c>
    </row>
    <row r="413" spans="1:3" ht="36" x14ac:dyDescent="0.35">
      <c r="A413" s="247" t="s">
        <v>1689</v>
      </c>
      <c r="B413" s="248" t="s">
        <v>846</v>
      </c>
      <c r="C413" s="249">
        <v>15</v>
      </c>
    </row>
    <row r="414" spans="1:3" ht="72" x14ac:dyDescent="0.35">
      <c r="A414" s="247" t="s">
        <v>1690</v>
      </c>
      <c r="B414" s="248" t="s">
        <v>847</v>
      </c>
      <c r="C414" s="249">
        <v>30</v>
      </c>
    </row>
    <row r="415" spans="1:3" ht="108" x14ac:dyDescent="0.35">
      <c r="A415" s="247" t="s">
        <v>1691</v>
      </c>
      <c r="B415" s="248" t="s">
        <v>848</v>
      </c>
      <c r="C415" s="250">
        <v>45</v>
      </c>
    </row>
    <row r="416" spans="1:3" ht="18" x14ac:dyDescent="0.35">
      <c r="A416" s="247" t="s">
        <v>1692</v>
      </c>
      <c r="B416" s="248" t="s">
        <v>827</v>
      </c>
      <c r="C416" s="250">
        <v>45</v>
      </c>
    </row>
    <row r="417" spans="1:3" ht="72" x14ac:dyDescent="0.35">
      <c r="A417" s="247" t="s">
        <v>1693</v>
      </c>
      <c r="B417" s="248" t="s">
        <v>849</v>
      </c>
      <c r="C417" s="250">
        <v>90</v>
      </c>
    </row>
    <row r="418" spans="1:3" ht="18" x14ac:dyDescent="0.35">
      <c r="A418" s="247" t="s">
        <v>1694</v>
      </c>
      <c r="B418" s="271" t="s">
        <v>1209</v>
      </c>
      <c r="C418" s="272">
        <v>30</v>
      </c>
    </row>
    <row r="419" spans="1:3" ht="18" x14ac:dyDescent="0.35">
      <c r="A419" s="247" t="s">
        <v>1695</v>
      </c>
      <c r="B419" s="271" t="s">
        <v>1133</v>
      </c>
      <c r="C419" s="272">
        <v>60</v>
      </c>
    </row>
    <row r="420" spans="1:3" ht="18" x14ac:dyDescent="0.35">
      <c r="A420" s="247" t="s">
        <v>1696</v>
      </c>
      <c r="B420" s="271" t="s">
        <v>1120</v>
      </c>
      <c r="C420" s="272">
        <v>60</v>
      </c>
    </row>
    <row r="421" spans="1:3" ht="18" x14ac:dyDescent="0.35">
      <c r="A421" s="247" t="s">
        <v>1697</v>
      </c>
      <c r="B421" s="271" t="s">
        <v>1121</v>
      </c>
      <c r="C421" s="272">
        <v>90</v>
      </c>
    </row>
    <row r="422" spans="1:3" ht="18" x14ac:dyDescent="0.35">
      <c r="A422" s="247" t="s">
        <v>1698</v>
      </c>
      <c r="B422" s="271" t="s">
        <v>1210</v>
      </c>
      <c r="C422" s="272">
        <v>90</v>
      </c>
    </row>
    <row r="423" spans="1:3" ht="18" x14ac:dyDescent="0.35">
      <c r="A423" s="247" t="s">
        <v>1699</v>
      </c>
      <c r="B423" s="271" t="s">
        <v>1211</v>
      </c>
      <c r="C423" s="272">
        <v>60</v>
      </c>
    </row>
    <row r="424" spans="1:3" ht="18" x14ac:dyDescent="0.35">
      <c r="A424" s="247" t="s">
        <v>1700</v>
      </c>
      <c r="B424" s="271" t="s">
        <v>1196</v>
      </c>
      <c r="C424" s="272">
        <v>60</v>
      </c>
    </row>
    <row r="425" spans="1:3" ht="18" x14ac:dyDescent="0.35">
      <c r="A425" s="247" t="s">
        <v>1701</v>
      </c>
      <c r="B425" s="271" t="s">
        <v>1212</v>
      </c>
      <c r="C425" s="272">
        <v>60</v>
      </c>
    </row>
    <row r="426" spans="1:3" ht="18" x14ac:dyDescent="0.35">
      <c r="A426" s="247" t="s">
        <v>1702</v>
      </c>
      <c r="B426" s="271" t="s">
        <v>1213</v>
      </c>
      <c r="C426" s="272">
        <v>90</v>
      </c>
    </row>
    <row r="427" spans="1:3" ht="18" x14ac:dyDescent="0.35">
      <c r="A427" s="247" t="s">
        <v>1703</v>
      </c>
      <c r="B427" s="271" t="s">
        <v>1214</v>
      </c>
      <c r="C427" s="272">
        <v>45</v>
      </c>
    </row>
    <row r="428" spans="1:3" ht="18" x14ac:dyDescent="0.35">
      <c r="A428" s="247" t="s">
        <v>1704</v>
      </c>
      <c r="B428" s="271" t="s">
        <v>898</v>
      </c>
      <c r="C428" s="272">
        <v>45</v>
      </c>
    </row>
    <row r="429" spans="1:3" ht="18" x14ac:dyDescent="0.35">
      <c r="A429" s="247" t="s">
        <v>1705</v>
      </c>
      <c r="B429" s="271" t="s">
        <v>1215</v>
      </c>
      <c r="C429" s="272">
        <v>120</v>
      </c>
    </row>
    <row r="430" spans="1:3" ht="18" x14ac:dyDescent="0.35">
      <c r="A430" s="247" t="s">
        <v>1706</v>
      </c>
      <c r="B430" s="271" t="s">
        <v>1216</v>
      </c>
      <c r="C430" s="272">
        <v>60</v>
      </c>
    </row>
    <row r="431" spans="1:3" ht="18" x14ac:dyDescent="0.35">
      <c r="A431" s="247" t="s">
        <v>1707</v>
      </c>
      <c r="B431" s="271" t="s">
        <v>1217</v>
      </c>
      <c r="C431" s="272">
        <v>60</v>
      </c>
    </row>
    <row r="432" spans="1:3" ht="18" x14ac:dyDescent="0.35">
      <c r="A432" s="247" t="s">
        <v>1708</v>
      </c>
      <c r="B432" s="271" t="s">
        <v>1218</v>
      </c>
      <c r="C432" s="272">
        <v>120</v>
      </c>
    </row>
    <row r="433" spans="1:3" ht="18" x14ac:dyDescent="0.35">
      <c r="A433" s="247" t="s">
        <v>1709</v>
      </c>
      <c r="B433" s="271" t="s">
        <v>1219</v>
      </c>
      <c r="C433" s="272">
        <v>90</v>
      </c>
    </row>
    <row r="434" spans="1:3" ht="18" x14ac:dyDescent="0.35">
      <c r="A434" s="247" t="s">
        <v>1710</v>
      </c>
      <c r="B434" s="271" t="s">
        <v>1192</v>
      </c>
      <c r="C434" s="272">
        <v>90</v>
      </c>
    </row>
    <row r="435" spans="1:3" ht="18" x14ac:dyDescent="0.35">
      <c r="A435" s="247" t="s">
        <v>1711</v>
      </c>
      <c r="B435" s="271" t="s">
        <v>1220</v>
      </c>
      <c r="C435" s="272">
        <v>60</v>
      </c>
    </row>
    <row r="436" spans="1:3" ht="18" x14ac:dyDescent="0.35">
      <c r="A436" s="247" t="s">
        <v>1712</v>
      </c>
      <c r="B436" s="271" t="s">
        <v>810</v>
      </c>
      <c r="C436" s="272">
        <v>270</v>
      </c>
    </row>
    <row r="437" spans="1:3" ht="36" x14ac:dyDescent="0.35">
      <c r="A437" s="247" t="s">
        <v>1713</v>
      </c>
      <c r="B437" s="248" t="s">
        <v>845</v>
      </c>
      <c r="C437" s="249">
        <v>30</v>
      </c>
    </row>
    <row r="438" spans="1:3" ht="36" x14ac:dyDescent="0.35">
      <c r="A438" s="247" t="s">
        <v>1714</v>
      </c>
      <c r="B438" s="248" t="s">
        <v>846</v>
      </c>
      <c r="C438" s="249">
        <v>15</v>
      </c>
    </row>
    <row r="439" spans="1:3" ht="72" x14ac:dyDescent="0.35">
      <c r="A439" s="247" t="s">
        <v>1715</v>
      </c>
      <c r="B439" s="248" t="s">
        <v>847</v>
      </c>
      <c r="C439" s="249">
        <v>30</v>
      </c>
    </row>
    <row r="440" spans="1:3" ht="108" x14ac:dyDescent="0.35">
      <c r="A440" s="247" t="s">
        <v>1716</v>
      </c>
      <c r="B440" s="248" t="s">
        <v>848</v>
      </c>
      <c r="C440" s="250">
        <v>45</v>
      </c>
    </row>
    <row r="441" spans="1:3" ht="18" x14ac:dyDescent="0.35">
      <c r="A441" s="247" t="s">
        <v>1717</v>
      </c>
      <c r="B441" s="248" t="s">
        <v>827</v>
      </c>
      <c r="C441" s="250">
        <v>45</v>
      </c>
    </row>
    <row r="442" spans="1:3" ht="72" x14ac:dyDescent="0.35">
      <c r="A442" s="247" t="s">
        <v>1276</v>
      </c>
      <c r="B442" s="248" t="s">
        <v>849</v>
      </c>
      <c r="C442" s="250">
        <v>90</v>
      </c>
    </row>
    <row r="443" spans="1:3" ht="72" x14ac:dyDescent="0.35">
      <c r="A443" s="247" t="s">
        <v>1718</v>
      </c>
      <c r="B443" s="248" t="s">
        <v>1059</v>
      </c>
      <c r="C443" s="249">
        <v>30</v>
      </c>
    </row>
    <row r="444" spans="1:3" ht="36" x14ac:dyDescent="0.35">
      <c r="A444" s="247" t="s">
        <v>1719</v>
      </c>
      <c r="B444" s="248" t="s">
        <v>1060</v>
      </c>
      <c r="C444" s="249">
        <v>30</v>
      </c>
    </row>
    <row r="445" spans="1:3" ht="72" x14ac:dyDescent="0.35">
      <c r="A445" s="247" t="s">
        <v>1720</v>
      </c>
      <c r="B445" s="248" t="s">
        <v>853</v>
      </c>
      <c r="C445" s="249">
        <v>30</v>
      </c>
    </row>
    <row r="446" spans="1:3" ht="54" x14ac:dyDescent="0.35">
      <c r="A446" s="247" t="s">
        <v>1721</v>
      </c>
      <c r="B446" s="248" t="s">
        <v>1068</v>
      </c>
      <c r="C446" s="249">
        <v>45</v>
      </c>
    </row>
    <row r="447" spans="1:3" ht="54" x14ac:dyDescent="0.35">
      <c r="A447" s="247" t="s">
        <v>1277</v>
      </c>
      <c r="B447" s="248" t="s">
        <v>1064</v>
      </c>
      <c r="C447" s="249">
        <v>60</v>
      </c>
    </row>
    <row r="448" spans="1:3" ht="72" x14ac:dyDescent="0.35">
      <c r="A448" s="247" t="s">
        <v>1722</v>
      </c>
      <c r="B448" s="248" t="s">
        <v>1062</v>
      </c>
      <c r="C448" s="249">
        <v>45</v>
      </c>
    </row>
    <row r="449" spans="1:3" ht="54" x14ac:dyDescent="0.35">
      <c r="A449" s="247" t="s">
        <v>1723</v>
      </c>
      <c r="B449" s="248" t="s">
        <v>1061</v>
      </c>
      <c r="C449" s="249">
        <v>60</v>
      </c>
    </row>
    <row r="450" spans="1:3" ht="72" x14ac:dyDescent="0.35">
      <c r="A450" s="247" t="s">
        <v>1724</v>
      </c>
      <c r="B450" s="248" t="s">
        <v>1071</v>
      </c>
      <c r="C450" s="249">
        <v>60</v>
      </c>
    </row>
    <row r="451" spans="1:3" ht="72" x14ac:dyDescent="0.35">
      <c r="A451" s="247" t="s">
        <v>1725</v>
      </c>
      <c r="B451" s="248" t="s">
        <v>1073</v>
      </c>
      <c r="C451" s="249">
        <v>75</v>
      </c>
    </row>
    <row r="452" spans="1:3" ht="72" x14ac:dyDescent="0.35">
      <c r="A452" s="247" t="s">
        <v>1726</v>
      </c>
      <c r="B452" s="248" t="s">
        <v>1228</v>
      </c>
      <c r="C452" s="249">
        <v>90</v>
      </c>
    </row>
    <row r="453" spans="1:3" ht="72" x14ac:dyDescent="0.35">
      <c r="A453" s="247" t="s">
        <v>1727</v>
      </c>
      <c r="B453" s="248" t="s">
        <v>1229</v>
      </c>
      <c r="C453" s="249">
        <v>90</v>
      </c>
    </row>
    <row r="454" spans="1:3" ht="72" x14ac:dyDescent="0.35">
      <c r="A454" s="247" t="s">
        <v>1728</v>
      </c>
      <c r="B454" s="248" t="s">
        <v>1230</v>
      </c>
      <c r="C454" s="249">
        <v>90</v>
      </c>
    </row>
    <row r="455" spans="1:3" ht="72" x14ac:dyDescent="0.35">
      <c r="A455" s="247" t="s">
        <v>1729</v>
      </c>
      <c r="B455" s="248" t="s">
        <v>1231</v>
      </c>
      <c r="C455" s="249">
        <v>90</v>
      </c>
    </row>
    <row r="456" spans="1:3" ht="108" x14ac:dyDescent="0.35">
      <c r="A456" s="247" t="s">
        <v>1730</v>
      </c>
      <c r="B456" s="248" t="s">
        <v>1232</v>
      </c>
      <c r="C456" s="249">
        <v>150</v>
      </c>
    </row>
    <row r="457" spans="1:3" ht="108" x14ac:dyDescent="0.35">
      <c r="A457" s="247" t="s">
        <v>1731</v>
      </c>
      <c r="B457" s="248" t="s">
        <v>1233</v>
      </c>
      <c r="C457" s="249">
        <v>150</v>
      </c>
    </row>
    <row r="458" spans="1:3" ht="90" x14ac:dyDescent="0.35">
      <c r="A458" s="247" t="s">
        <v>1732</v>
      </c>
      <c r="B458" s="248" t="s">
        <v>1234</v>
      </c>
      <c r="C458" s="249">
        <v>60</v>
      </c>
    </row>
    <row r="459" spans="1:3" ht="54" x14ac:dyDescent="0.35">
      <c r="A459" s="247" t="s">
        <v>1733</v>
      </c>
      <c r="B459" s="248" t="s">
        <v>1078</v>
      </c>
      <c r="C459" s="249">
        <v>120</v>
      </c>
    </row>
    <row r="460" spans="1:3" ht="36" x14ac:dyDescent="0.35">
      <c r="A460" s="247" t="s">
        <v>1734</v>
      </c>
      <c r="B460" s="248" t="s">
        <v>1080</v>
      </c>
      <c r="C460" s="249">
        <v>30</v>
      </c>
    </row>
    <row r="461" spans="1:3" ht="54" x14ac:dyDescent="0.35">
      <c r="A461" s="247" t="s">
        <v>1735</v>
      </c>
      <c r="B461" s="248" t="s">
        <v>1079</v>
      </c>
      <c r="C461" s="249">
        <v>60</v>
      </c>
    </row>
    <row r="462" spans="1:3" ht="108" x14ac:dyDescent="0.35">
      <c r="A462" s="247" t="s">
        <v>1736</v>
      </c>
      <c r="B462" s="248" t="s">
        <v>1235</v>
      </c>
      <c r="C462" s="249">
        <v>60</v>
      </c>
    </row>
    <row r="463" spans="1:3" ht="36" x14ac:dyDescent="0.35">
      <c r="A463" s="247" t="s">
        <v>1737</v>
      </c>
      <c r="B463" s="248" t="s">
        <v>1236</v>
      </c>
      <c r="C463" s="249">
        <v>135</v>
      </c>
    </row>
    <row r="464" spans="1:3" ht="54" x14ac:dyDescent="0.35">
      <c r="A464" s="247" t="s">
        <v>1738</v>
      </c>
      <c r="B464" s="248" t="s">
        <v>810</v>
      </c>
      <c r="C464" s="249">
        <v>225</v>
      </c>
    </row>
    <row r="465" spans="1:3" ht="36" x14ac:dyDescent="0.35">
      <c r="A465" s="247" t="s">
        <v>1739</v>
      </c>
      <c r="B465" s="265" t="s">
        <v>845</v>
      </c>
      <c r="C465" s="250">
        <v>75</v>
      </c>
    </row>
    <row r="466" spans="1:3" ht="36" x14ac:dyDescent="0.35">
      <c r="A466" s="247" t="s">
        <v>1740</v>
      </c>
      <c r="B466" s="265" t="s">
        <v>846</v>
      </c>
      <c r="C466" s="249">
        <v>30</v>
      </c>
    </row>
    <row r="467" spans="1:3" ht="72" x14ac:dyDescent="0.35">
      <c r="A467" s="247" t="s">
        <v>1741</v>
      </c>
      <c r="B467" s="265" t="s">
        <v>847</v>
      </c>
      <c r="C467" s="249">
        <v>60</v>
      </c>
    </row>
    <row r="468" spans="1:3" ht="108" x14ac:dyDescent="0.35">
      <c r="A468" s="247" t="s">
        <v>1742</v>
      </c>
      <c r="B468" s="265" t="s">
        <v>2288</v>
      </c>
      <c r="C468" s="249">
        <v>75</v>
      </c>
    </row>
    <row r="469" spans="1:3" ht="18" x14ac:dyDescent="0.35">
      <c r="A469" s="247" t="s">
        <v>1743</v>
      </c>
      <c r="B469" s="265" t="s">
        <v>827</v>
      </c>
      <c r="C469" s="249">
        <v>75</v>
      </c>
    </row>
    <row r="470" spans="1:3" ht="72" x14ac:dyDescent="0.35">
      <c r="A470" s="247" t="s">
        <v>1744</v>
      </c>
      <c r="B470" s="265" t="s">
        <v>880</v>
      </c>
      <c r="C470" s="249">
        <v>120</v>
      </c>
    </row>
    <row r="471" spans="1:3" ht="54" x14ac:dyDescent="0.35">
      <c r="A471" s="247" t="s">
        <v>1745</v>
      </c>
      <c r="B471" s="265" t="s">
        <v>850</v>
      </c>
      <c r="C471" s="249">
        <v>45</v>
      </c>
    </row>
    <row r="472" spans="1:3" ht="54" x14ac:dyDescent="0.35">
      <c r="A472" s="247" t="s">
        <v>1746</v>
      </c>
      <c r="B472" s="265" t="s">
        <v>867</v>
      </c>
      <c r="C472" s="249">
        <v>30</v>
      </c>
    </row>
    <row r="473" spans="1:3" ht="54" x14ac:dyDescent="0.35">
      <c r="A473" s="247" t="s">
        <v>1747</v>
      </c>
      <c r="B473" s="265" t="s">
        <v>895</v>
      </c>
      <c r="C473" s="249">
        <v>45</v>
      </c>
    </row>
    <row r="474" spans="1:3" ht="54" x14ac:dyDescent="0.35">
      <c r="A474" s="247" t="s">
        <v>1748</v>
      </c>
      <c r="B474" s="265" t="s">
        <v>852</v>
      </c>
      <c r="C474" s="249">
        <v>30</v>
      </c>
    </row>
    <row r="475" spans="1:3" ht="126" x14ac:dyDescent="0.35">
      <c r="A475" s="247" t="s">
        <v>1749</v>
      </c>
      <c r="B475" s="265" t="s">
        <v>882</v>
      </c>
      <c r="C475" s="249">
        <v>45</v>
      </c>
    </row>
    <row r="476" spans="1:3" ht="36" x14ac:dyDescent="0.35">
      <c r="A476" s="247" t="s">
        <v>1750</v>
      </c>
      <c r="B476" s="265" t="s">
        <v>851</v>
      </c>
      <c r="C476" s="249">
        <v>45</v>
      </c>
    </row>
    <row r="477" spans="1:3" ht="144" x14ac:dyDescent="0.35">
      <c r="A477" s="247" t="s">
        <v>1751</v>
      </c>
      <c r="B477" s="265" t="s">
        <v>2289</v>
      </c>
      <c r="C477" s="249">
        <v>30</v>
      </c>
    </row>
    <row r="478" spans="1:3" ht="54" x14ac:dyDescent="0.35">
      <c r="A478" s="247" t="s">
        <v>1752</v>
      </c>
      <c r="B478" s="265" t="s">
        <v>896</v>
      </c>
      <c r="C478" s="249">
        <v>30</v>
      </c>
    </row>
    <row r="479" spans="1:3" ht="72" x14ac:dyDescent="0.35">
      <c r="A479" s="247" t="s">
        <v>1753</v>
      </c>
      <c r="B479" s="265" t="s">
        <v>864</v>
      </c>
      <c r="C479" s="249">
        <v>30</v>
      </c>
    </row>
    <row r="480" spans="1:3" ht="90" x14ac:dyDescent="0.35">
      <c r="A480" s="247" t="s">
        <v>1754</v>
      </c>
      <c r="B480" s="265" t="s">
        <v>897</v>
      </c>
      <c r="C480" s="249">
        <v>30</v>
      </c>
    </row>
    <row r="481" spans="1:3" ht="72" x14ac:dyDescent="0.35">
      <c r="A481" s="247" t="s">
        <v>1755</v>
      </c>
      <c r="B481" s="265" t="s">
        <v>898</v>
      </c>
      <c r="C481" s="249">
        <v>30</v>
      </c>
    </row>
    <row r="482" spans="1:3" ht="72" x14ac:dyDescent="0.35">
      <c r="A482" s="247" t="s">
        <v>1756</v>
      </c>
      <c r="B482" s="265" t="s">
        <v>899</v>
      </c>
      <c r="C482" s="249">
        <v>30</v>
      </c>
    </row>
    <row r="483" spans="1:3" ht="90" x14ac:dyDescent="0.35">
      <c r="A483" s="247" t="s">
        <v>1757</v>
      </c>
      <c r="B483" s="248" t="s">
        <v>883</v>
      </c>
      <c r="C483" s="248">
        <v>60</v>
      </c>
    </row>
    <row r="484" spans="1:3" ht="72" x14ac:dyDescent="0.35">
      <c r="A484" s="247" t="s">
        <v>1758</v>
      </c>
      <c r="B484" s="265" t="s">
        <v>884</v>
      </c>
      <c r="C484" s="249">
        <v>60</v>
      </c>
    </row>
    <row r="485" spans="1:3" ht="72" x14ac:dyDescent="0.35">
      <c r="A485" s="247" t="s">
        <v>1759</v>
      </c>
      <c r="B485" s="265" t="s">
        <v>853</v>
      </c>
      <c r="C485" s="249">
        <v>30</v>
      </c>
    </row>
    <row r="486" spans="1:3" ht="162" x14ac:dyDescent="0.35">
      <c r="A486" s="247" t="s">
        <v>1760</v>
      </c>
      <c r="B486" s="265" t="s">
        <v>885</v>
      </c>
      <c r="C486" s="249">
        <v>60</v>
      </c>
    </row>
    <row r="487" spans="1:3" ht="126" x14ac:dyDescent="0.35">
      <c r="A487" s="247" t="s">
        <v>1761</v>
      </c>
      <c r="B487" s="265" t="s">
        <v>886</v>
      </c>
      <c r="C487" s="249">
        <v>240</v>
      </c>
    </row>
    <row r="488" spans="1:3" ht="198" x14ac:dyDescent="0.35">
      <c r="A488" s="247" t="s">
        <v>1762</v>
      </c>
      <c r="B488" s="265" t="s">
        <v>900</v>
      </c>
      <c r="C488" s="249">
        <v>75</v>
      </c>
    </row>
    <row r="489" spans="1:3" ht="90" x14ac:dyDescent="0.35">
      <c r="A489" s="247" t="s">
        <v>1763</v>
      </c>
      <c r="B489" s="265" t="s">
        <v>901</v>
      </c>
      <c r="C489" s="249">
        <v>45</v>
      </c>
    </row>
    <row r="490" spans="1:3" ht="126" x14ac:dyDescent="0.35">
      <c r="A490" s="247" t="s">
        <v>1764</v>
      </c>
      <c r="B490" s="265" t="s">
        <v>890</v>
      </c>
      <c r="C490" s="249">
        <v>120</v>
      </c>
    </row>
    <row r="491" spans="1:3" ht="144" x14ac:dyDescent="0.35">
      <c r="A491" s="247" t="s">
        <v>1765</v>
      </c>
      <c r="B491" s="265" t="s">
        <v>902</v>
      </c>
      <c r="C491" s="249">
        <v>90</v>
      </c>
    </row>
    <row r="492" spans="1:3" ht="162" x14ac:dyDescent="0.35">
      <c r="A492" s="247" t="s">
        <v>1766</v>
      </c>
      <c r="B492" s="265" t="s">
        <v>903</v>
      </c>
      <c r="C492" s="249">
        <v>120</v>
      </c>
    </row>
    <row r="493" spans="1:3" ht="126" x14ac:dyDescent="0.35">
      <c r="A493" s="247" t="s">
        <v>1767</v>
      </c>
      <c r="B493" s="265" t="s">
        <v>889</v>
      </c>
      <c r="C493" s="249">
        <v>60</v>
      </c>
    </row>
    <row r="494" spans="1:3" ht="144" x14ac:dyDescent="0.35">
      <c r="A494" s="247" t="s">
        <v>1768</v>
      </c>
      <c r="B494" s="265" t="s">
        <v>904</v>
      </c>
      <c r="C494" s="249">
        <v>60</v>
      </c>
    </row>
    <row r="495" spans="1:3" ht="216" x14ac:dyDescent="0.35">
      <c r="A495" s="247" t="s">
        <v>1769</v>
      </c>
      <c r="B495" s="248" t="s">
        <v>891</v>
      </c>
      <c r="C495" s="249">
        <v>60</v>
      </c>
    </row>
    <row r="496" spans="1:3" ht="144" x14ac:dyDescent="0.35">
      <c r="A496" s="247" t="s">
        <v>1770</v>
      </c>
      <c r="B496" s="248" t="s">
        <v>905</v>
      </c>
      <c r="C496" s="249">
        <v>60</v>
      </c>
    </row>
    <row r="497" spans="1:3" ht="234" x14ac:dyDescent="0.35">
      <c r="A497" s="247" t="s">
        <v>1771</v>
      </c>
      <c r="B497" s="265" t="s">
        <v>906</v>
      </c>
      <c r="C497" s="249">
        <v>120</v>
      </c>
    </row>
    <row r="498" spans="1:3" ht="198" x14ac:dyDescent="0.35">
      <c r="A498" s="247" t="s">
        <v>1772</v>
      </c>
      <c r="B498" s="265" t="s">
        <v>907</v>
      </c>
      <c r="C498" s="249">
        <v>60</v>
      </c>
    </row>
    <row r="499" spans="1:3" ht="108" x14ac:dyDescent="0.35">
      <c r="A499" s="247" t="s">
        <v>1773</v>
      </c>
      <c r="B499" s="265" t="s">
        <v>908</v>
      </c>
      <c r="C499" s="249">
        <v>90</v>
      </c>
    </row>
    <row r="500" spans="1:3" ht="108" x14ac:dyDescent="0.35">
      <c r="A500" s="247" t="s">
        <v>1774</v>
      </c>
      <c r="B500" s="265" t="s">
        <v>893</v>
      </c>
      <c r="C500" s="249">
        <v>120</v>
      </c>
    </row>
    <row r="501" spans="1:3" ht="90" x14ac:dyDescent="0.35">
      <c r="A501" s="247" t="s">
        <v>1775</v>
      </c>
      <c r="B501" s="265" t="s">
        <v>909</v>
      </c>
      <c r="C501" s="249">
        <v>60</v>
      </c>
    </row>
    <row r="502" spans="1:3" ht="54" x14ac:dyDescent="0.35">
      <c r="A502" s="247" t="s">
        <v>1776</v>
      </c>
      <c r="B502" s="265" t="s">
        <v>894</v>
      </c>
      <c r="C502" s="249">
        <v>60</v>
      </c>
    </row>
    <row r="503" spans="1:3" ht="72" x14ac:dyDescent="0.35">
      <c r="A503" s="247" t="s">
        <v>1777</v>
      </c>
      <c r="B503" s="265" t="s">
        <v>910</v>
      </c>
      <c r="C503" s="249">
        <v>270</v>
      </c>
    </row>
    <row r="504" spans="1:3" ht="54" x14ac:dyDescent="0.35">
      <c r="A504" s="247" t="s">
        <v>1778</v>
      </c>
      <c r="B504" s="248" t="s">
        <v>810</v>
      </c>
      <c r="C504" s="249">
        <v>405</v>
      </c>
    </row>
    <row r="505" spans="1:3" ht="36" x14ac:dyDescent="0.35">
      <c r="A505" s="247" t="s">
        <v>1779</v>
      </c>
      <c r="B505" s="265" t="s">
        <v>845</v>
      </c>
      <c r="C505" s="250">
        <v>75</v>
      </c>
    </row>
    <row r="506" spans="1:3" ht="36" x14ac:dyDescent="0.35">
      <c r="A506" s="247" t="s">
        <v>1780</v>
      </c>
      <c r="B506" s="265" t="s">
        <v>846</v>
      </c>
      <c r="C506" s="249">
        <v>30</v>
      </c>
    </row>
    <row r="507" spans="1:3" ht="72" x14ac:dyDescent="0.35">
      <c r="A507" s="247" t="s">
        <v>1781</v>
      </c>
      <c r="B507" s="265" t="s">
        <v>847</v>
      </c>
      <c r="C507" s="249">
        <v>60</v>
      </c>
    </row>
    <row r="508" spans="1:3" ht="108" x14ac:dyDescent="0.35">
      <c r="A508" s="247" t="s">
        <v>1782</v>
      </c>
      <c r="B508" s="265" t="s">
        <v>2288</v>
      </c>
      <c r="C508" s="249">
        <v>75</v>
      </c>
    </row>
    <row r="509" spans="1:3" ht="18" x14ac:dyDescent="0.35">
      <c r="A509" s="247" t="s">
        <v>1783</v>
      </c>
      <c r="B509" s="265" t="s">
        <v>827</v>
      </c>
      <c r="C509" s="249">
        <v>75</v>
      </c>
    </row>
    <row r="510" spans="1:3" ht="72" x14ac:dyDescent="0.35">
      <c r="A510" s="247" t="s">
        <v>1784</v>
      </c>
      <c r="B510" s="265" t="s">
        <v>880</v>
      </c>
      <c r="C510" s="249">
        <v>120</v>
      </c>
    </row>
    <row r="511" spans="1:3" ht="35" x14ac:dyDescent="0.35">
      <c r="A511" s="247" t="s">
        <v>1785</v>
      </c>
      <c r="B511" s="274" t="s">
        <v>851</v>
      </c>
      <c r="C511" s="275">
        <v>30</v>
      </c>
    </row>
    <row r="512" spans="1:3" ht="35" x14ac:dyDescent="0.35">
      <c r="A512" s="247" t="s">
        <v>1786</v>
      </c>
      <c r="B512" s="274" t="s">
        <v>839</v>
      </c>
      <c r="C512" s="275">
        <v>30</v>
      </c>
    </row>
    <row r="513" spans="1:3" ht="70" x14ac:dyDescent="0.35">
      <c r="A513" s="247" t="s">
        <v>1787</v>
      </c>
      <c r="B513" s="274" t="s">
        <v>911</v>
      </c>
      <c r="C513" s="275">
        <v>45</v>
      </c>
    </row>
    <row r="514" spans="1:3" ht="70" x14ac:dyDescent="0.35">
      <c r="A514" s="247" t="s">
        <v>1788</v>
      </c>
      <c r="B514" s="274" t="s">
        <v>912</v>
      </c>
      <c r="C514" s="275">
        <v>45</v>
      </c>
    </row>
    <row r="515" spans="1:3" ht="70" x14ac:dyDescent="0.35">
      <c r="A515" s="247" t="s">
        <v>1789</v>
      </c>
      <c r="B515" s="274" t="s">
        <v>913</v>
      </c>
      <c r="C515" s="275">
        <v>30</v>
      </c>
    </row>
    <row r="516" spans="1:3" ht="175" x14ac:dyDescent="0.35">
      <c r="A516" s="247" t="s">
        <v>1790</v>
      </c>
      <c r="B516" s="274" t="s">
        <v>2292</v>
      </c>
      <c r="C516" s="275">
        <v>30</v>
      </c>
    </row>
    <row r="517" spans="1:3" ht="70" x14ac:dyDescent="0.35">
      <c r="A517" s="247" t="s">
        <v>1791</v>
      </c>
      <c r="B517" s="274" t="s">
        <v>853</v>
      </c>
      <c r="C517" s="275">
        <v>30</v>
      </c>
    </row>
    <row r="518" spans="1:3" ht="70" x14ac:dyDescent="0.35">
      <c r="A518" s="247" t="s">
        <v>1792</v>
      </c>
      <c r="B518" s="274" t="s">
        <v>876</v>
      </c>
      <c r="C518" s="275">
        <v>30</v>
      </c>
    </row>
    <row r="519" spans="1:3" ht="35" x14ac:dyDescent="0.35">
      <c r="A519" s="247" t="s">
        <v>1793</v>
      </c>
      <c r="B519" s="274" t="s">
        <v>872</v>
      </c>
      <c r="C519" s="275">
        <v>150</v>
      </c>
    </row>
    <row r="520" spans="1:3" ht="35" x14ac:dyDescent="0.35">
      <c r="A520" s="247" t="s">
        <v>1794</v>
      </c>
      <c r="B520" s="274" t="s">
        <v>868</v>
      </c>
      <c r="C520" s="275">
        <v>150</v>
      </c>
    </row>
    <row r="521" spans="1:3" ht="70" x14ac:dyDescent="0.35">
      <c r="A521" s="247" t="s">
        <v>1795</v>
      </c>
      <c r="B521" s="274" t="s">
        <v>922</v>
      </c>
      <c r="C521" s="275">
        <v>60</v>
      </c>
    </row>
    <row r="522" spans="1:3" ht="52.5" x14ac:dyDescent="0.35">
      <c r="A522" s="247" t="s">
        <v>1796</v>
      </c>
      <c r="B522" s="274" t="s">
        <v>923</v>
      </c>
      <c r="C522" s="275">
        <v>60</v>
      </c>
    </row>
    <row r="523" spans="1:3" ht="70" x14ac:dyDescent="0.35">
      <c r="A523" s="247" t="s">
        <v>1797</v>
      </c>
      <c r="B523" s="274" t="s">
        <v>914</v>
      </c>
      <c r="C523" s="275">
        <v>60</v>
      </c>
    </row>
    <row r="524" spans="1:3" ht="17.5" x14ac:dyDescent="0.35">
      <c r="A524" s="247" t="s">
        <v>1798</v>
      </c>
      <c r="B524" s="274" t="s">
        <v>870</v>
      </c>
      <c r="C524" s="275">
        <v>90</v>
      </c>
    </row>
    <row r="525" spans="1:3" ht="70" x14ac:dyDescent="0.35">
      <c r="A525" s="247" t="s">
        <v>1799</v>
      </c>
      <c r="B525" s="274" t="s">
        <v>2293</v>
      </c>
      <c r="C525" s="275">
        <v>60</v>
      </c>
    </row>
    <row r="526" spans="1:3" ht="35" x14ac:dyDescent="0.35">
      <c r="A526" s="247" t="s">
        <v>1800</v>
      </c>
      <c r="B526" s="274" t="s">
        <v>916</v>
      </c>
      <c r="C526" s="275">
        <v>120</v>
      </c>
    </row>
    <row r="527" spans="1:3" ht="35" x14ac:dyDescent="0.35">
      <c r="A527" s="247" t="s">
        <v>1801</v>
      </c>
      <c r="B527" s="274" t="s">
        <v>924</v>
      </c>
      <c r="C527" s="275">
        <v>30</v>
      </c>
    </row>
    <row r="528" spans="1:3" ht="175" x14ac:dyDescent="0.35">
      <c r="A528" s="247" t="s">
        <v>1802</v>
      </c>
      <c r="B528" s="274" t="s">
        <v>925</v>
      </c>
      <c r="C528" s="275">
        <v>150</v>
      </c>
    </row>
    <row r="529" spans="1:3" ht="122.5" x14ac:dyDescent="0.35">
      <c r="A529" s="247" t="s">
        <v>1803</v>
      </c>
      <c r="B529" s="274" t="s">
        <v>918</v>
      </c>
      <c r="C529" s="275">
        <v>150</v>
      </c>
    </row>
    <row r="530" spans="1:3" ht="87.5" x14ac:dyDescent="0.35">
      <c r="A530" s="247" t="s">
        <v>1804</v>
      </c>
      <c r="B530" s="274" t="s">
        <v>926</v>
      </c>
      <c r="C530" s="275">
        <v>90</v>
      </c>
    </row>
    <row r="531" spans="1:3" ht="105" x14ac:dyDescent="0.35">
      <c r="A531" s="247" t="s">
        <v>1805</v>
      </c>
      <c r="B531" s="274" t="s">
        <v>919</v>
      </c>
      <c r="C531" s="275">
        <v>75</v>
      </c>
    </row>
    <row r="532" spans="1:3" ht="140" x14ac:dyDescent="0.35">
      <c r="A532" s="247" t="s">
        <v>1806</v>
      </c>
      <c r="B532" s="274" t="s">
        <v>927</v>
      </c>
      <c r="C532" s="275">
        <v>60</v>
      </c>
    </row>
    <row r="533" spans="1:3" ht="122.5" x14ac:dyDescent="0.35">
      <c r="A533" s="247" t="s">
        <v>1807</v>
      </c>
      <c r="B533" s="274" t="s">
        <v>928</v>
      </c>
      <c r="C533" s="275">
        <v>90</v>
      </c>
    </row>
    <row r="534" spans="1:3" ht="122.5" x14ac:dyDescent="0.35">
      <c r="A534" s="247" t="s">
        <v>1808</v>
      </c>
      <c r="B534" s="274" t="s">
        <v>929</v>
      </c>
      <c r="C534" s="275">
        <v>60</v>
      </c>
    </row>
    <row r="535" spans="1:3" ht="52.5" x14ac:dyDescent="0.35">
      <c r="A535" s="247" t="s">
        <v>1809</v>
      </c>
      <c r="B535" s="274" t="s">
        <v>810</v>
      </c>
      <c r="C535" s="275">
        <v>360</v>
      </c>
    </row>
    <row r="536" spans="1:3" ht="36" x14ac:dyDescent="0.35">
      <c r="A536" s="247" t="s">
        <v>1810</v>
      </c>
      <c r="B536" s="265" t="s">
        <v>845</v>
      </c>
      <c r="C536" s="250">
        <v>75</v>
      </c>
    </row>
    <row r="537" spans="1:3" ht="36" x14ac:dyDescent="0.35">
      <c r="A537" s="247" t="s">
        <v>1811</v>
      </c>
      <c r="B537" s="265" t="s">
        <v>846</v>
      </c>
      <c r="C537" s="249">
        <v>30</v>
      </c>
    </row>
    <row r="538" spans="1:3" ht="72" x14ac:dyDescent="0.35">
      <c r="A538" s="247" t="s">
        <v>1812</v>
      </c>
      <c r="B538" s="265" t="s">
        <v>847</v>
      </c>
      <c r="C538" s="249">
        <v>60</v>
      </c>
    </row>
    <row r="539" spans="1:3" ht="108" x14ac:dyDescent="0.35">
      <c r="A539" s="247" t="s">
        <v>1813</v>
      </c>
      <c r="B539" s="265" t="s">
        <v>2288</v>
      </c>
      <c r="C539" s="249">
        <v>75</v>
      </c>
    </row>
    <row r="540" spans="1:3" ht="18" x14ac:dyDescent="0.35">
      <c r="A540" s="247" t="s">
        <v>1814</v>
      </c>
      <c r="B540" s="265" t="s">
        <v>827</v>
      </c>
      <c r="C540" s="249">
        <v>75</v>
      </c>
    </row>
    <row r="541" spans="1:3" ht="72" x14ac:dyDescent="0.35">
      <c r="A541" s="247" t="s">
        <v>1815</v>
      </c>
      <c r="B541" s="265" t="s">
        <v>880</v>
      </c>
      <c r="C541" s="249">
        <v>120</v>
      </c>
    </row>
    <row r="542" spans="1:3" ht="31" x14ac:dyDescent="0.35">
      <c r="A542" s="247" t="s">
        <v>1816</v>
      </c>
      <c r="B542" s="259" t="s">
        <v>853</v>
      </c>
      <c r="C542" s="260">
        <v>30</v>
      </c>
    </row>
    <row r="543" spans="1:3" ht="31" x14ac:dyDescent="0.35">
      <c r="A543" s="247" t="s">
        <v>1817</v>
      </c>
      <c r="B543" s="259" t="s">
        <v>930</v>
      </c>
      <c r="C543" s="260">
        <v>30</v>
      </c>
    </row>
    <row r="544" spans="1:3" ht="31" x14ac:dyDescent="0.35">
      <c r="A544" s="247" t="s">
        <v>1818</v>
      </c>
      <c r="B544" s="259" t="s">
        <v>838</v>
      </c>
      <c r="C544" s="260">
        <v>90</v>
      </c>
    </row>
    <row r="545" spans="1:3" ht="31" x14ac:dyDescent="0.35">
      <c r="A545" s="247" t="s">
        <v>1819</v>
      </c>
      <c r="B545" s="259" t="s">
        <v>851</v>
      </c>
      <c r="C545" s="260">
        <v>30</v>
      </c>
    </row>
    <row r="546" spans="1:3" ht="15.5" x14ac:dyDescent="0.35">
      <c r="A546" s="247" t="s">
        <v>1820</v>
      </c>
      <c r="B546" s="259" t="s">
        <v>865</v>
      </c>
      <c r="C546" s="260">
        <v>30</v>
      </c>
    </row>
    <row r="547" spans="1:3" ht="31" x14ac:dyDescent="0.35">
      <c r="A547" s="247" t="s">
        <v>1821</v>
      </c>
      <c r="B547" s="259" t="s">
        <v>866</v>
      </c>
      <c r="C547" s="260">
        <v>30</v>
      </c>
    </row>
    <row r="548" spans="1:3" ht="31" x14ac:dyDescent="0.35">
      <c r="A548" s="247" t="s">
        <v>1822</v>
      </c>
      <c r="B548" s="259" t="s">
        <v>931</v>
      </c>
      <c r="C548" s="260">
        <v>60</v>
      </c>
    </row>
    <row r="549" spans="1:3" ht="31" x14ac:dyDescent="0.35">
      <c r="A549" s="247" t="s">
        <v>1823</v>
      </c>
      <c r="B549" s="259" t="s">
        <v>867</v>
      </c>
      <c r="C549" s="260">
        <v>120</v>
      </c>
    </row>
    <row r="550" spans="1:3" ht="46.5" x14ac:dyDescent="0.35">
      <c r="A550" s="247" t="s">
        <v>1824</v>
      </c>
      <c r="B550" s="259" t="s">
        <v>932</v>
      </c>
      <c r="C550" s="260">
        <v>60</v>
      </c>
    </row>
    <row r="551" spans="1:3" ht="31" x14ac:dyDescent="0.35">
      <c r="A551" s="247" t="s">
        <v>1825</v>
      </c>
      <c r="B551" s="259" t="s">
        <v>504</v>
      </c>
      <c r="C551" s="260">
        <v>180</v>
      </c>
    </row>
    <row r="552" spans="1:3" ht="31" x14ac:dyDescent="0.35">
      <c r="A552" s="247" t="s">
        <v>1826</v>
      </c>
      <c r="B552" s="259" t="s">
        <v>505</v>
      </c>
      <c r="C552" s="261">
        <v>60</v>
      </c>
    </row>
    <row r="553" spans="1:3" ht="46.5" x14ac:dyDescent="0.35">
      <c r="A553" s="247" t="s">
        <v>1827</v>
      </c>
      <c r="B553" s="259" t="s">
        <v>1183</v>
      </c>
      <c r="C553" s="260">
        <v>90</v>
      </c>
    </row>
    <row r="554" spans="1:3" ht="46.5" x14ac:dyDescent="0.35">
      <c r="A554" s="247" t="s">
        <v>1828</v>
      </c>
      <c r="B554" s="259" t="s">
        <v>877</v>
      </c>
      <c r="C554" s="260">
        <v>60</v>
      </c>
    </row>
    <row r="555" spans="1:3" ht="46.5" x14ac:dyDescent="0.35">
      <c r="A555" s="247" t="s">
        <v>1829</v>
      </c>
      <c r="B555" s="259" t="s">
        <v>873</v>
      </c>
      <c r="C555" s="260">
        <v>90</v>
      </c>
    </row>
    <row r="556" spans="1:3" ht="46.5" x14ac:dyDescent="0.35">
      <c r="A556" s="247" t="s">
        <v>1830</v>
      </c>
      <c r="B556" s="259" t="s">
        <v>510</v>
      </c>
      <c r="C556" s="260">
        <v>60</v>
      </c>
    </row>
    <row r="557" spans="1:3" ht="31" x14ac:dyDescent="0.35">
      <c r="A557" s="247" t="s">
        <v>1831</v>
      </c>
      <c r="B557" s="259" t="s">
        <v>933</v>
      </c>
      <c r="C557" s="260">
        <v>90</v>
      </c>
    </row>
    <row r="558" spans="1:3" ht="31" x14ac:dyDescent="0.35">
      <c r="A558" s="247" t="s">
        <v>1832</v>
      </c>
      <c r="B558" s="259" t="s">
        <v>934</v>
      </c>
      <c r="C558" s="260">
        <v>180</v>
      </c>
    </row>
    <row r="559" spans="1:3" ht="31" x14ac:dyDescent="0.35">
      <c r="A559" s="247" t="s">
        <v>1833</v>
      </c>
      <c r="B559" s="259" t="s">
        <v>938</v>
      </c>
      <c r="C559" s="260">
        <v>60</v>
      </c>
    </row>
    <row r="560" spans="1:3" ht="62" x14ac:dyDescent="0.35">
      <c r="A560" s="247" t="s">
        <v>1834</v>
      </c>
      <c r="B560" s="259" t="s">
        <v>939</v>
      </c>
      <c r="C560" s="260">
        <v>90</v>
      </c>
    </row>
    <row r="561" spans="1:3" ht="31" x14ac:dyDescent="0.35">
      <c r="A561" s="247" t="s">
        <v>1835</v>
      </c>
      <c r="B561" s="259" t="s">
        <v>874</v>
      </c>
      <c r="C561" s="260">
        <v>120</v>
      </c>
    </row>
    <row r="562" spans="1:3" ht="31" x14ac:dyDescent="0.35">
      <c r="A562" s="247" t="s">
        <v>1836</v>
      </c>
      <c r="B562" s="259" t="s">
        <v>940</v>
      </c>
      <c r="C562" s="261">
        <v>60</v>
      </c>
    </row>
    <row r="563" spans="1:3" ht="62" x14ac:dyDescent="0.35">
      <c r="A563" s="247" t="s">
        <v>1837</v>
      </c>
      <c r="B563" s="259" t="s">
        <v>935</v>
      </c>
      <c r="C563" s="260">
        <v>120</v>
      </c>
    </row>
    <row r="564" spans="1:3" ht="62" x14ac:dyDescent="0.35">
      <c r="A564" s="247" t="s">
        <v>1838</v>
      </c>
      <c r="B564" s="259" t="s">
        <v>875</v>
      </c>
      <c r="C564" s="260">
        <v>90</v>
      </c>
    </row>
    <row r="565" spans="1:3" ht="46.5" x14ac:dyDescent="0.35">
      <c r="A565" s="247" t="s">
        <v>1839</v>
      </c>
      <c r="B565" s="259" t="s">
        <v>936</v>
      </c>
      <c r="C565" s="260">
        <v>90</v>
      </c>
    </row>
    <row r="566" spans="1:3" ht="46.5" x14ac:dyDescent="0.35">
      <c r="A566" s="247" t="s">
        <v>1840</v>
      </c>
      <c r="B566" s="259" t="s">
        <v>506</v>
      </c>
      <c r="C566" s="260">
        <v>60</v>
      </c>
    </row>
    <row r="567" spans="1:3" ht="77.5" x14ac:dyDescent="0.35">
      <c r="A567" s="247" t="s">
        <v>1841</v>
      </c>
      <c r="B567" s="259" t="s">
        <v>937</v>
      </c>
      <c r="C567" s="260">
        <v>60</v>
      </c>
    </row>
    <row r="568" spans="1:3" ht="31" x14ac:dyDescent="0.35">
      <c r="A568" s="247" t="s">
        <v>1842</v>
      </c>
      <c r="B568" s="259" t="s">
        <v>879</v>
      </c>
      <c r="C568" s="260">
        <v>90</v>
      </c>
    </row>
    <row r="569" spans="1:3" ht="31" x14ac:dyDescent="0.35">
      <c r="A569" s="247" t="s">
        <v>1843</v>
      </c>
      <c r="B569" s="259" t="s">
        <v>876</v>
      </c>
      <c r="C569" s="260">
        <v>30</v>
      </c>
    </row>
    <row r="570" spans="1:3" ht="46.5" x14ac:dyDescent="0.35">
      <c r="A570" s="247" t="s">
        <v>1844</v>
      </c>
      <c r="B570" s="259" t="s">
        <v>810</v>
      </c>
      <c r="C570" s="260">
        <v>450</v>
      </c>
    </row>
    <row r="571" spans="1:3" ht="36" x14ac:dyDescent="0.35">
      <c r="A571" s="247" t="s">
        <v>1845</v>
      </c>
      <c r="B571" s="265" t="s">
        <v>845</v>
      </c>
      <c r="C571" s="250">
        <v>75</v>
      </c>
    </row>
    <row r="572" spans="1:3" ht="36" x14ac:dyDescent="0.35">
      <c r="A572" s="247" t="s">
        <v>1846</v>
      </c>
      <c r="B572" s="265" t="s">
        <v>846</v>
      </c>
      <c r="C572" s="249">
        <v>30</v>
      </c>
    </row>
    <row r="573" spans="1:3" ht="72" x14ac:dyDescent="0.35">
      <c r="A573" s="247" t="s">
        <v>1847</v>
      </c>
      <c r="B573" s="265" t="s">
        <v>847</v>
      </c>
      <c r="C573" s="249">
        <v>60</v>
      </c>
    </row>
    <row r="574" spans="1:3" ht="108" x14ac:dyDescent="0.35">
      <c r="A574" s="247" t="s">
        <v>1848</v>
      </c>
      <c r="B574" s="265" t="s">
        <v>2288</v>
      </c>
      <c r="C574" s="249">
        <v>75</v>
      </c>
    </row>
    <row r="575" spans="1:3" ht="18" x14ac:dyDescent="0.35">
      <c r="A575" s="247" t="s">
        <v>1849</v>
      </c>
      <c r="B575" s="265" t="s">
        <v>827</v>
      </c>
      <c r="C575" s="249">
        <v>75</v>
      </c>
    </row>
    <row r="576" spans="1:3" ht="72" x14ac:dyDescent="0.35">
      <c r="A576" s="247" t="s">
        <v>1850</v>
      </c>
      <c r="B576" s="265" t="s">
        <v>880</v>
      </c>
      <c r="C576" s="249">
        <v>120</v>
      </c>
    </row>
    <row r="577" spans="1:3" ht="36" x14ac:dyDescent="0.35">
      <c r="A577" s="247" t="s">
        <v>1851</v>
      </c>
      <c r="B577" s="248" t="s">
        <v>851</v>
      </c>
      <c r="C577" s="249">
        <v>60</v>
      </c>
    </row>
    <row r="578" spans="1:3" ht="36" x14ac:dyDescent="0.35">
      <c r="A578" s="247" t="s">
        <v>1852</v>
      </c>
      <c r="B578" s="248" t="s">
        <v>941</v>
      </c>
      <c r="C578" s="249">
        <v>30</v>
      </c>
    </row>
    <row r="579" spans="1:3" ht="36" x14ac:dyDescent="0.35">
      <c r="A579" s="247" t="s">
        <v>1853</v>
      </c>
      <c r="B579" s="248" t="s">
        <v>839</v>
      </c>
      <c r="C579" s="249">
        <v>75</v>
      </c>
    </row>
    <row r="580" spans="1:3" ht="108" x14ac:dyDescent="0.35">
      <c r="A580" s="247" t="s">
        <v>1854</v>
      </c>
      <c r="B580" s="248" t="s">
        <v>942</v>
      </c>
      <c r="C580" s="249">
        <v>45</v>
      </c>
    </row>
    <row r="581" spans="1:3" ht="54" x14ac:dyDescent="0.35">
      <c r="A581" s="247" t="s">
        <v>1855</v>
      </c>
      <c r="B581" s="248" t="s">
        <v>943</v>
      </c>
      <c r="C581" s="249">
        <v>45</v>
      </c>
    </row>
    <row r="582" spans="1:3" ht="54" x14ac:dyDescent="0.35">
      <c r="A582" s="247" t="s">
        <v>1856</v>
      </c>
      <c r="B582" s="248" t="s">
        <v>944</v>
      </c>
      <c r="C582" s="249">
        <v>30</v>
      </c>
    </row>
    <row r="583" spans="1:3" ht="72" x14ac:dyDescent="0.35">
      <c r="A583" s="247" t="s">
        <v>1857</v>
      </c>
      <c r="B583" s="248" t="s">
        <v>864</v>
      </c>
      <c r="C583" s="249">
        <v>30</v>
      </c>
    </row>
    <row r="584" spans="1:3" ht="90" x14ac:dyDescent="0.35">
      <c r="A584" s="247" t="s">
        <v>1858</v>
      </c>
      <c r="B584" s="248" t="s">
        <v>897</v>
      </c>
      <c r="C584" s="249">
        <v>30</v>
      </c>
    </row>
    <row r="585" spans="1:3" ht="72" x14ac:dyDescent="0.35">
      <c r="A585" s="247" t="s">
        <v>1859</v>
      </c>
      <c r="B585" s="248" t="s">
        <v>853</v>
      </c>
      <c r="C585" s="249">
        <v>30</v>
      </c>
    </row>
    <row r="586" spans="1:3" ht="36" x14ac:dyDescent="0.35">
      <c r="A586" s="247" t="s">
        <v>1860</v>
      </c>
      <c r="B586" s="248" t="s">
        <v>945</v>
      </c>
      <c r="C586" s="249">
        <v>60</v>
      </c>
    </row>
    <row r="587" spans="1:3" ht="36" x14ac:dyDescent="0.35">
      <c r="A587" s="247" t="s">
        <v>1861</v>
      </c>
      <c r="B587" s="248" t="s">
        <v>946</v>
      </c>
      <c r="C587" s="249">
        <v>45</v>
      </c>
    </row>
    <row r="588" spans="1:3" ht="162" x14ac:dyDescent="0.35">
      <c r="A588" s="247" t="s">
        <v>1862</v>
      </c>
      <c r="B588" s="248" t="s">
        <v>947</v>
      </c>
      <c r="C588" s="249">
        <v>60</v>
      </c>
    </row>
    <row r="589" spans="1:3" ht="18" x14ac:dyDescent="0.35">
      <c r="A589" s="247" t="s">
        <v>1863</v>
      </c>
      <c r="B589" s="248" t="s">
        <v>948</v>
      </c>
      <c r="C589" s="249">
        <v>45</v>
      </c>
    </row>
    <row r="590" spans="1:3" ht="90" x14ac:dyDescent="0.35">
      <c r="A590" s="247" t="s">
        <v>1864</v>
      </c>
      <c r="B590" s="248" t="s">
        <v>949</v>
      </c>
      <c r="C590" s="249">
        <v>60</v>
      </c>
    </row>
    <row r="591" spans="1:3" ht="54" x14ac:dyDescent="0.35">
      <c r="A591" s="247" t="s">
        <v>1865</v>
      </c>
      <c r="B591" s="248" t="s">
        <v>950</v>
      </c>
      <c r="C591" s="249">
        <v>120</v>
      </c>
    </row>
    <row r="592" spans="1:3" ht="18" x14ac:dyDescent="0.35">
      <c r="A592" s="247" t="s">
        <v>1866</v>
      </c>
      <c r="B592" s="248" t="s">
        <v>951</v>
      </c>
      <c r="C592" s="249">
        <v>90</v>
      </c>
    </row>
    <row r="593" spans="1:3" ht="72" x14ac:dyDescent="0.35">
      <c r="A593" s="247" t="s">
        <v>1867</v>
      </c>
      <c r="B593" s="248" t="s">
        <v>952</v>
      </c>
      <c r="C593" s="249">
        <v>90</v>
      </c>
    </row>
    <row r="594" spans="1:3" ht="54" x14ac:dyDescent="0.35">
      <c r="A594" s="247" t="s">
        <v>1868</v>
      </c>
      <c r="B594" s="248" t="s">
        <v>953</v>
      </c>
      <c r="C594" s="249">
        <v>60</v>
      </c>
    </row>
    <row r="595" spans="1:3" ht="36" x14ac:dyDescent="0.35">
      <c r="A595" s="247" t="s">
        <v>1869</v>
      </c>
      <c r="B595" s="248" t="s">
        <v>954</v>
      </c>
      <c r="C595" s="249">
        <v>60</v>
      </c>
    </row>
    <row r="596" spans="1:3" ht="90" x14ac:dyDescent="0.35">
      <c r="A596" s="247" t="s">
        <v>1870</v>
      </c>
      <c r="B596" s="248" t="s">
        <v>955</v>
      </c>
      <c r="C596" s="249">
        <v>60</v>
      </c>
    </row>
    <row r="597" spans="1:3" ht="72" x14ac:dyDescent="0.35">
      <c r="A597" s="247" t="s">
        <v>1871</v>
      </c>
      <c r="B597" s="248" t="s">
        <v>956</v>
      </c>
      <c r="C597" s="249">
        <v>90</v>
      </c>
    </row>
    <row r="598" spans="1:3" ht="72" x14ac:dyDescent="0.35">
      <c r="A598" s="247" t="s">
        <v>1872</v>
      </c>
      <c r="B598" s="248" t="s">
        <v>957</v>
      </c>
      <c r="C598" s="249">
        <v>90</v>
      </c>
    </row>
    <row r="599" spans="1:3" ht="126" x14ac:dyDescent="0.35">
      <c r="A599" s="247" t="s">
        <v>1873</v>
      </c>
      <c r="B599" s="248" t="s">
        <v>958</v>
      </c>
      <c r="C599" s="249">
        <v>90</v>
      </c>
    </row>
    <row r="600" spans="1:3" ht="90" x14ac:dyDescent="0.35">
      <c r="A600" s="247" t="s">
        <v>1874</v>
      </c>
      <c r="B600" s="248" t="s">
        <v>959</v>
      </c>
      <c r="C600" s="249">
        <v>120</v>
      </c>
    </row>
    <row r="601" spans="1:3" ht="54" x14ac:dyDescent="0.35">
      <c r="A601" s="247" t="s">
        <v>1875</v>
      </c>
      <c r="B601" s="248" t="s">
        <v>960</v>
      </c>
      <c r="C601" s="249">
        <v>60</v>
      </c>
    </row>
    <row r="602" spans="1:3" ht="54" x14ac:dyDescent="0.35">
      <c r="A602" s="247" t="s">
        <v>1876</v>
      </c>
      <c r="B602" s="248" t="s">
        <v>961</v>
      </c>
      <c r="C602" s="249">
        <v>60</v>
      </c>
    </row>
    <row r="603" spans="1:3" ht="36" x14ac:dyDescent="0.35">
      <c r="A603" s="247" t="s">
        <v>1877</v>
      </c>
      <c r="B603" s="248" t="s">
        <v>962</v>
      </c>
      <c r="C603" s="249">
        <v>60</v>
      </c>
    </row>
    <row r="604" spans="1:3" ht="108" x14ac:dyDescent="0.35">
      <c r="A604" s="247" t="s">
        <v>1878</v>
      </c>
      <c r="B604" s="248" t="s">
        <v>963</v>
      </c>
      <c r="C604" s="249">
        <v>90</v>
      </c>
    </row>
    <row r="605" spans="1:3" ht="108" x14ac:dyDescent="0.35">
      <c r="A605" s="247" t="s">
        <v>1879</v>
      </c>
      <c r="B605" s="248" t="s">
        <v>964</v>
      </c>
      <c r="C605" s="249">
        <v>60</v>
      </c>
    </row>
    <row r="606" spans="1:3" ht="54" x14ac:dyDescent="0.35">
      <c r="A606" s="247" t="s">
        <v>1880</v>
      </c>
      <c r="B606" s="248" t="s">
        <v>965</v>
      </c>
      <c r="C606" s="249">
        <v>60</v>
      </c>
    </row>
    <row r="607" spans="1:3" ht="54" x14ac:dyDescent="0.35">
      <c r="A607" s="247" t="s">
        <v>1881</v>
      </c>
      <c r="B607" s="248" t="s">
        <v>2294</v>
      </c>
      <c r="C607" s="249">
        <v>120</v>
      </c>
    </row>
    <row r="608" spans="1:3" ht="54" x14ac:dyDescent="0.35">
      <c r="A608" s="247" t="s">
        <v>1882</v>
      </c>
      <c r="B608" s="248" t="s">
        <v>810</v>
      </c>
      <c r="C608" s="249">
        <v>450</v>
      </c>
    </row>
    <row r="609" spans="1:3" ht="36" x14ac:dyDescent="0.35">
      <c r="A609" s="247" t="s">
        <v>1883</v>
      </c>
      <c r="B609" s="265" t="s">
        <v>845</v>
      </c>
      <c r="C609" s="250">
        <v>75</v>
      </c>
    </row>
    <row r="610" spans="1:3" ht="36" x14ac:dyDescent="0.35">
      <c r="A610" s="247" t="s">
        <v>1884</v>
      </c>
      <c r="B610" s="265" t="s">
        <v>846</v>
      </c>
      <c r="C610" s="249">
        <v>30</v>
      </c>
    </row>
    <row r="611" spans="1:3" ht="72" x14ac:dyDescent="0.35">
      <c r="A611" s="247" t="s">
        <v>1885</v>
      </c>
      <c r="B611" s="265" t="s">
        <v>847</v>
      </c>
      <c r="C611" s="249">
        <v>60</v>
      </c>
    </row>
    <row r="612" spans="1:3" ht="108" x14ac:dyDescent="0.35">
      <c r="A612" s="247" t="s">
        <v>1886</v>
      </c>
      <c r="B612" s="265" t="s">
        <v>2288</v>
      </c>
      <c r="C612" s="249">
        <v>75</v>
      </c>
    </row>
    <row r="613" spans="1:3" ht="18" x14ac:dyDescent="0.35">
      <c r="A613" s="247" t="s">
        <v>1887</v>
      </c>
      <c r="B613" s="265" t="s">
        <v>827</v>
      </c>
      <c r="C613" s="249">
        <v>75</v>
      </c>
    </row>
    <row r="614" spans="1:3" ht="72" x14ac:dyDescent="0.35">
      <c r="A614" s="247" t="s">
        <v>1888</v>
      </c>
      <c r="B614" s="265" t="s">
        <v>880</v>
      </c>
      <c r="C614" s="249">
        <v>120</v>
      </c>
    </row>
    <row r="615" spans="1:3" ht="18" x14ac:dyDescent="0.35">
      <c r="A615" s="247" t="s">
        <v>1889</v>
      </c>
      <c r="B615" s="276" t="s">
        <v>853</v>
      </c>
      <c r="C615" s="277">
        <v>30</v>
      </c>
    </row>
    <row r="616" spans="1:3" ht="18" x14ac:dyDescent="0.35">
      <c r="A616" s="247" t="s">
        <v>1890</v>
      </c>
      <c r="B616" s="276" t="s">
        <v>986</v>
      </c>
      <c r="C616" s="277">
        <v>60</v>
      </c>
    </row>
    <row r="617" spans="1:3" ht="18" x14ac:dyDescent="0.35">
      <c r="A617" s="247" t="s">
        <v>1891</v>
      </c>
      <c r="B617" s="276" t="s">
        <v>882</v>
      </c>
      <c r="C617" s="277">
        <v>30</v>
      </c>
    </row>
    <row r="618" spans="1:3" ht="18" x14ac:dyDescent="0.35">
      <c r="A618" s="247" t="s">
        <v>1892</v>
      </c>
      <c r="B618" s="276" t="s">
        <v>943</v>
      </c>
      <c r="C618" s="277">
        <v>30</v>
      </c>
    </row>
    <row r="619" spans="1:3" ht="18" x14ac:dyDescent="0.35">
      <c r="A619" s="247" t="s">
        <v>1893</v>
      </c>
      <c r="B619" s="276" t="s">
        <v>839</v>
      </c>
      <c r="C619" s="277">
        <v>45</v>
      </c>
    </row>
    <row r="620" spans="1:3" ht="18" x14ac:dyDescent="0.35">
      <c r="A620" s="247" t="s">
        <v>1894</v>
      </c>
      <c r="B620" s="276" t="s">
        <v>944</v>
      </c>
      <c r="C620" s="277">
        <v>30</v>
      </c>
    </row>
    <row r="621" spans="1:3" ht="18" x14ac:dyDescent="0.35">
      <c r="A621" s="247" t="s">
        <v>1895</v>
      </c>
      <c r="B621" s="276" t="s">
        <v>864</v>
      </c>
      <c r="C621" s="277">
        <v>30</v>
      </c>
    </row>
    <row r="622" spans="1:3" ht="18" x14ac:dyDescent="0.35">
      <c r="A622" s="247" t="s">
        <v>1896</v>
      </c>
      <c r="B622" s="276" t="s">
        <v>974</v>
      </c>
      <c r="C622" s="277">
        <v>90</v>
      </c>
    </row>
    <row r="623" spans="1:3" ht="18" x14ac:dyDescent="0.35">
      <c r="A623" s="247" t="s">
        <v>1897</v>
      </c>
      <c r="B623" s="276" t="s">
        <v>975</v>
      </c>
      <c r="C623" s="277">
        <v>180</v>
      </c>
    </row>
    <row r="624" spans="1:3" ht="18" x14ac:dyDescent="0.35">
      <c r="A624" s="247" t="s">
        <v>1898</v>
      </c>
      <c r="B624" s="276" t="s">
        <v>976</v>
      </c>
      <c r="C624" s="277">
        <v>180</v>
      </c>
    </row>
    <row r="625" spans="1:3" ht="18" x14ac:dyDescent="0.35">
      <c r="A625" s="247" t="s">
        <v>1899</v>
      </c>
      <c r="B625" s="276" t="s">
        <v>977</v>
      </c>
      <c r="C625" s="277">
        <v>90</v>
      </c>
    </row>
    <row r="626" spans="1:3" ht="18" x14ac:dyDescent="0.35">
      <c r="A626" s="247" t="s">
        <v>1900</v>
      </c>
      <c r="B626" s="276" t="s">
        <v>987</v>
      </c>
      <c r="C626" s="277">
        <v>90</v>
      </c>
    </row>
    <row r="627" spans="1:3" ht="18" x14ac:dyDescent="0.35">
      <c r="A627" s="247" t="s">
        <v>1901</v>
      </c>
      <c r="B627" s="276" t="s">
        <v>978</v>
      </c>
      <c r="C627" s="277">
        <v>90</v>
      </c>
    </row>
    <row r="628" spans="1:3" ht="18" x14ac:dyDescent="0.35">
      <c r="A628" s="247" t="s">
        <v>1902</v>
      </c>
      <c r="B628" s="276" t="s">
        <v>988</v>
      </c>
      <c r="C628" s="277">
        <v>90</v>
      </c>
    </row>
    <row r="629" spans="1:3" ht="18" x14ac:dyDescent="0.35">
      <c r="A629" s="247" t="s">
        <v>1903</v>
      </c>
      <c r="B629" s="276" t="s">
        <v>979</v>
      </c>
      <c r="C629" s="277">
        <v>60</v>
      </c>
    </row>
    <row r="630" spans="1:3" ht="18" x14ac:dyDescent="0.35">
      <c r="A630" s="247" t="s">
        <v>1904</v>
      </c>
      <c r="B630" s="276" t="s">
        <v>989</v>
      </c>
      <c r="C630" s="277">
        <v>45</v>
      </c>
    </row>
    <row r="631" spans="1:3" ht="18" x14ac:dyDescent="0.35">
      <c r="A631" s="247" t="s">
        <v>1905</v>
      </c>
      <c r="B631" s="276" t="s">
        <v>980</v>
      </c>
      <c r="C631" s="277">
        <v>60</v>
      </c>
    </row>
    <row r="632" spans="1:3" ht="18" x14ac:dyDescent="0.35">
      <c r="A632" s="247" t="s">
        <v>1906</v>
      </c>
      <c r="B632" s="276" t="s">
        <v>981</v>
      </c>
      <c r="C632" s="277">
        <v>30</v>
      </c>
    </row>
    <row r="633" spans="1:3" ht="18" x14ac:dyDescent="0.35">
      <c r="A633" s="247" t="s">
        <v>1907</v>
      </c>
      <c r="B633" s="276" t="s">
        <v>990</v>
      </c>
      <c r="C633" s="277">
        <v>150</v>
      </c>
    </row>
    <row r="634" spans="1:3" ht="18" x14ac:dyDescent="0.35">
      <c r="A634" s="247" t="s">
        <v>1908</v>
      </c>
      <c r="B634" s="276" t="s">
        <v>991</v>
      </c>
      <c r="C634" s="277">
        <v>45</v>
      </c>
    </row>
    <row r="635" spans="1:3" ht="18" x14ac:dyDescent="0.35">
      <c r="A635" s="247" t="s">
        <v>1909</v>
      </c>
      <c r="B635" s="276" t="s">
        <v>992</v>
      </c>
      <c r="C635" s="277">
        <v>30</v>
      </c>
    </row>
    <row r="636" spans="1:3" ht="18" x14ac:dyDescent="0.35">
      <c r="A636" s="247" t="s">
        <v>1910</v>
      </c>
      <c r="B636" s="276" t="s">
        <v>993</v>
      </c>
      <c r="C636" s="277">
        <v>180</v>
      </c>
    </row>
    <row r="637" spans="1:3" ht="18" x14ac:dyDescent="0.35">
      <c r="A637" s="247" t="s">
        <v>1911</v>
      </c>
      <c r="B637" s="276" t="s">
        <v>994</v>
      </c>
      <c r="C637" s="277">
        <v>30</v>
      </c>
    </row>
    <row r="638" spans="1:3" ht="18" x14ac:dyDescent="0.35">
      <c r="A638" s="247" t="s">
        <v>1912</v>
      </c>
      <c r="B638" s="276" t="s">
        <v>982</v>
      </c>
      <c r="C638" s="277">
        <v>60</v>
      </c>
    </row>
    <row r="639" spans="1:3" ht="18" x14ac:dyDescent="0.35">
      <c r="A639" s="247" t="s">
        <v>1913</v>
      </c>
      <c r="B639" s="276" t="s">
        <v>995</v>
      </c>
      <c r="C639" s="277">
        <v>60</v>
      </c>
    </row>
    <row r="640" spans="1:3" ht="18" x14ac:dyDescent="0.35">
      <c r="A640" s="247" t="s">
        <v>1914</v>
      </c>
      <c r="B640" s="276" t="s">
        <v>983</v>
      </c>
      <c r="C640" s="277">
        <v>60</v>
      </c>
    </row>
    <row r="641" spans="1:3" ht="18" x14ac:dyDescent="0.35">
      <c r="A641" s="247" t="s">
        <v>1915</v>
      </c>
      <c r="B641" s="276" t="s">
        <v>984</v>
      </c>
      <c r="C641" s="277">
        <v>60</v>
      </c>
    </row>
    <row r="642" spans="1:3" ht="18" x14ac:dyDescent="0.35">
      <c r="A642" s="247" t="s">
        <v>1916</v>
      </c>
      <c r="B642" s="276" t="s">
        <v>985</v>
      </c>
      <c r="C642" s="277">
        <v>270</v>
      </c>
    </row>
    <row r="643" spans="1:3" ht="36" x14ac:dyDescent="0.35">
      <c r="A643" s="247" t="s">
        <v>1917</v>
      </c>
      <c r="B643" s="265" t="s">
        <v>845</v>
      </c>
      <c r="C643" s="250">
        <v>75</v>
      </c>
    </row>
    <row r="644" spans="1:3" ht="36" x14ac:dyDescent="0.35">
      <c r="A644" s="247" t="s">
        <v>1918</v>
      </c>
      <c r="B644" s="265" t="s">
        <v>846</v>
      </c>
      <c r="C644" s="249">
        <v>30</v>
      </c>
    </row>
    <row r="645" spans="1:3" ht="72" x14ac:dyDescent="0.35">
      <c r="A645" s="247" t="s">
        <v>1919</v>
      </c>
      <c r="B645" s="265" t="s">
        <v>847</v>
      </c>
      <c r="C645" s="249">
        <v>60</v>
      </c>
    </row>
    <row r="646" spans="1:3" ht="108" x14ac:dyDescent="0.35">
      <c r="A646" s="247" t="s">
        <v>1920</v>
      </c>
      <c r="B646" s="265" t="s">
        <v>2288</v>
      </c>
      <c r="C646" s="249">
        <v>75</v>
      </c>
    </row>
    <row r="647" spans="1:3" ht="18" x14ac:dyDescent="0.35">
      <c r="A647" s="247" t="s">
        <v>1921</v>
      </c>
      <c r="B647" s="265" t="s">
        <v>827</v>
      </c>
      <c r="C647" s="249">
        <v>75</v>
      </c>
    </row>
    <row r="648" spans="1:3" ht="72" x14ac:dyDescent="0.35">
      <c r="A648" s="247" t="s">
        <v>1922</v>
      </c>
      <c r="B648" s="265" t="s">
        <v>880</v>
      </c>
      <c r="C648" s="249">
        <v>120</v>
      </c>
    </row>
    <row r="649" spans="1:3" ht="36" x14ac:dyDescent="0.35">
      <c r="A649" s="247" t="s">
        <v>1923</v>
      </c>
      <c r="B649" s="265" t="s">
        <v>851</v>
      </c>
      <c r="C649" s="249">
        <v>90</v>
      </c>
    </row>
    <row r="650" spans="1:3" ht="54" x14ac:dyDescent="0.35">
      <c r="A650" s="247" t="s">
        <v>1924</v>
      </c>
      <c r="B650" s="265" t="s">
        <v>996</v>
      </c>
      <c r="C650" s="249">
        <v>30</v>
      </c>
    </row>
    <row r="651" spans="1:3" ht="54" x14ac:dyDescent="0.35">
      <c r="A651" s="247" t="s">
        <v>1925</v>
      </c>
      <c r="B651" s="265" t="s">
        <v>850</v>
      </c>
      <c r="C651" s="249">
        <v>30</v>
      </c>
    </row>
    <row r="652" spans="1:3" ht="72" x14ac:dyDescent="0.35">
      <c r="A652" s="247" t="s">
        <v>1926</v>
      </c>
      <c r="B652" s="265" t="s">
        <v>997</v>
      </c>
      <c r="C652" s="249">
        <v>30</v>
      </c>
    </row>
    <row r="653" spans="1:3" ht="54" x14ac:dyDescent="0.35">
      <c r="A653" s="247" t="s">
        <v>1927</v>
      </c>
      <c r="B653" s="265" t="s">
        <v>998</v>
      </c>
      <c r="C653" s="249">
        <v>30</v>
      </c>
    </row>
    <row r="654" spans="1:3" ht="36" x14ac:dyDescent="0.35">
      <c r="A654" s="247" t="s">
        <v>1928</v>
      </c>
      <c r="B654" s="265" t="s">
        <v>1015</v>
      </c>
      <c r="C654" s="249">
        <v>45</v>
      </c>
    </row>
    <row r="655" spans="1:3" ht="54" x14ac:dyDescent="0.35">
      <c r="A655" s="247" t="s">
        <v>1929</v>
      </c>
      <c r="B655" s="265" t="s">
        <v>1016</v>
      </c>
      <c r="C655" s="249">
        <v>60</v>
      </c>
    </row>
    <row r="656" spans="1:3" ht="90" x14ac:dyDescent="0.35">
      <c r="A656" s="247" t="s">
        <v>1930</v>
      </c>
      <c r="B656" s="265" t="s">
        <v>1017</v>
      </c>
      <c r="C656" s="249">
        <v>75</v>
      </c>
    </row>
    <row r="657" spans="1:3" ht="72" x14ac:dyDescent="0.35">
      <c r="A657" s="247" t="s">
        <v>1931</v>
      </c>
      <c r="B657" s="265" t="s">
        <v>1018</v>
      </c>
      <c r="C657" s="249">
        <v>75</v>
      </c>
    </row>
    <row r="658" spans="1:3" ht="72" x14ac:dyDescent="0.35">
      <c r="A658" s="247" t="s">
        <v>1932</v>
      </c>
      <c r="B658" s="265" t="s">
        <v>853</v>
      </c>
      <c r="C658" s="249">
        <v>30</v>
      </c>
    </row>
    <row r="659" spans="1:3" ht="36" x14ac:dyDescent="0.35">
      <c r="A659" s="247" t="s">
        <v>1933</v>
      </c>
      <c r="B659" s="248" t="s">
        <v>999</v>
      </c>
      <c r="C659" s="266">
        <v>120</v>
      </c>
    </row>
    <row r="660" spans="1:3" ht="54" x14ac:dyDescent="0.35">
      <c r="A660" s="247" t="s">
        <v>1934</v>
      </c>
      <c r="B660" s="248" t="s">
        <v>1000</v>
      </c>
      <c r="C660" s="266">
        <v>150</v>
      </c>
    </row>
    <row r="661" spans="1:3" ht="90" x14ac:dyDescent="0.35">
      <c r="A661" s="247" t="s">
        <v>1935</v>
      </c>
      <c r="B661" s="248" t="s">
        <v>1019</v>
      </c>
      <c r="C661" s="266">
        <v>120</v>
      </c>
    </row>
    <row r="662" spans="1:3" ht="90" x14ac:dyDescent="0.35">
      <c r="A662" s="247" t="s">
        <v>1936</v>
      </c>
      <c r="B662" s="248" t="s">
        <v>1020</v>
      </c>
      <c r="C662" s="266">
        <v>60</v>
      </c>
    </row>
    <row r="663" spans="1:3" ht="108" x14ac:dyDescent="0.35">
      <c r="A663" s="247" t="s">
        <v>1937</v>
      </c>
      <c r="B663" s="248" t="s">
        <v>1021</v>
      </c>
      <c r="C663" s="266">
        <v>60</v>
      </c>
    </row>
    <row r="664" spans="1:3" ht="126" x14ac:dyDescent="0.35">
      <c r="A664" s="247" t="s">
        <v>1938</v>
      </c>
      <c r="B664" s="248" t="s">
        <v>1022</v>
      </c>
      <c r="C664" s="266">
        <v>180</v>
      </c>
    </row>
    <row r="665" spans="1:3" ht="108" x14ac:dyDescent="0.35">
      <c r="A665" s="247" t="s">
        <v>1939</v>
      </c>
      <c r="B665" s="248" t="s">
        <v>1023</v>
      </c>
      <c r="C665" s="266">
        <v>150</v>
      </c>
    </row>
    <row r="666" spans="1:3" ht="108" x14ac:dyDescent="0.35">
      <c r="A666" s="247" t="s">
        <v>1940</v>
      </c>
      <c r="B666" s="248" t="s">
        <v>1024</v>
      </c>
      <c r="C666" s="266">
        <v>60</v>
      </c>
    </row>
    <row r="667" spans="1:3" ht="18" x14ac:dyDescent="0.35">
      <c r="A667" s="247" t="s">
        <v>1941</v>
      </c>
      <c r="B667" s="248" t="s">
        <v>1005</v>
      </c>
      <c r="C667" s="266">
        <v>120</v>
      </c>
    </row>
    <row r="668" spans="1:3" ht="54" x14ac:dyDescent="0.35">
      <c r="A668" s="247" t="s">
        <v>1942</v>
      </c>
      <c r="B668" s="248" t="s">
        <v>1007</v>
      </c>
      <c r="C668" s="266">
        <v>60</v>
      </c>
    </row>
    <row r="669" spans="1:3" ht="90" x14ac:dyDescent="0.35">
      <c r="A669" s="247" t="s">
        <v>1943</v>
      </c>
      <c r="B669" s="248" t="s">
        <v>1025</v>
      </c>
      <c r="C669" s="266">
        <v>60</v>
      </c>
    </row>
    <row r="670" spans="1:3" ht="180" x14ac:dyDescent="0.35">
      <c r="A670" s="247" t="s">
        <v>1944</v>
      </c>
      <c r="B670" s="248" t="s">
        <v>1008</v>
      </c>
      <c r="C670" s="266">
        <v>120</v>
      </c>
    </row>
    <row r="671" spans="1:3" ht="90" x14ac:dyDescent="0.35">
      <c r="A671" s="247" t="s">
        <v>1945</v>
      </c>
      <c r="B671" s="248" t="s">
        <v>1026</v>
      </c>
      <c r="C671" s="266">
        <v>90</v>
      </c>
    </row>
    <row r="672" spans="1:3" ht="54" x14ac:dyDescent="0.35">
      <c r="A672" s="247" t="s">
        <v>1946</v>
      </c>
      <c r="B672" s="248" t="s">
        <v>1006</v>
      </c>
      <c r="C672" s="266">
        <v>60</v>
      </c>
    </row>
    <row r="673" spans="1:3" ht="72" x14ac:dyDescent="0.35">
      <c r="A673" s="247" t="s">
        <v>1947</v>
      </c>
      <c r="B673" s="248" t="s">
        <v>1010</v>
      </c>
      <c r="C673" s="266">
        <v>60</v>
      </c>
    </row>
    <row r="674" spans="1:3" ht="108" x14ac:dyDescent="0.35">
      <c r="A674" s="247" t="s">
        <v>1948</v>
      </c>
      <c r="B674" s="248" t="s">
        <v>1011</v>
      </c>
      <c r="C674" s="266">
        <v>90</v>
      </c>
    </row>
    <row r="675" spans="1:3" ht="162" x14ac:dyDescent="0.35">
      <c r="A675" s="247" t="s">
        <v>1949</v>
      </c>
      <c r="B675" s="248" t="s">
        <v>1012</v>
      </c>
      <c r="C675" s="266">
        <v>90</v>
      </c>
    </row>
    <row r="676" spans="1:3" ht="72" x14ac:dyDescent="0.35">
      <c r="A676" s="247" t="s">
        <v>1950</v>
      </c>
      <c r="B676" s="248" t="s">
        <v>1027</v>
      </c>
      <c r="C676" s="266">
        <v>90</v>
      </c>
    </row>
    <row r="677" spans="1:3" ht="72" x14ac:dyDescent="0.35">
      <c r="A677" s="247" t="s">
        <v>1951</v>
      </c>
      <c r="B677" s="264" t="s">
        <v>1028</v>
      </c>
      <c r="C677" s="266">
        <v>60</v>
      </c>
    </row>
    <row r="678" spans="1:3" ht="90" x14ac:dyDescent="0.35">
      <c r="A678" s="247" t="s">
        <v>1952</v>
      </c>
      <c r="B678" s="248" t="s">
        <v>1013</v>
      </c>
      <c r="C678" s="266">
        <v>60</v>
      </c>
    </row>
    <row r="679" spans="1:3" ht="36" x14ac:dyDescent="0.35">
      <c r="A679" s="247" t="s">
        <v>1953</v>
      </c>
      <c r="B679" s="248" t="s">
        <v>1029</v>
      </c>
      <c r="C679" s="266">
        <v>60</v>
      </c>
    </row>
    <row r="680" spans="1:3" ht="54" x14ac:dyDescent="0.35">
      <c r="A680" s="247" t="s">
        <v>1954</v>
      </c>
      <c r="B680" s="248" t="s">
        <v>1030</v>
      </c>
      <c r="C680" s="266">
        <v>60</v>
      </c>
    </row>
    <row r="681" spans="1:3" ht="72" x14ac:dyDescent="0.35">
      <c r="A681" s="247" t="s">
        <v>1955</v>
      </c>
      <c r="B681" s="248" t="s">
        <v>1014</v>
      </c>
      <c r="C681" s="266">
        <v>195</v>
      </c>
    </row>
    <row r="682" spans="1:3" ht="36" x14ac:dyDescent="0.35">
      <c r="A682" s="247" t="s">
        <v>1956</v>
      </c>
      <c r="B682" s="265" t="s">
        <v>845</v>
      </c>
      <c r="C682" s="250">
        <v>75</v>
      </c>
    </row>
    <row r="683" spans="1:3" ht="36" x14ac:dyDescent="0.35">
      <c r="A683" s="247" t="s">
        <v>1957</v>
      </c>
      <c r="B683" s="265" t="s">
        <v>846</v>
      </c>
      <c r="C683" s="249">
        <v>30</v>
      </c>
    </row>
    <row r="684" spans="1:3" ht="72" x14ac:dyDescent="0.35">
      <c r="A684" s="247" t="s">
        <v>1958</v>
      </c>
      <c r="B684" s="265" t="s">
        <v>847</v>
      </c>
      <c r="C684" s="249">
        <v>60</v>
      </c>
    </row>
    <row r="685" spans="1:3" ht="108" x14ac:dyDescent="0.35">
      <c r="A685" s="247" t="s">
        <v>1959</v>
      </c>
      <c r="B685" s="265" t="s">
        <v>2288</v>
      </c>
      <c r="C685" s="249">
        <v>75</v>
      </c>
    </row>
    <row r="686" spans="1:3" ht="18" x14ac:dyDescent="0.35">
      <c r="A686" s="247" t="s">
        <v>1960</v>
      </c>
      <c r="B686" s="265" t="s">
        <v>827</v>
      </c>
      <c r="C686" s="249">
        <v>75</v>
      </c>
    </row>
    <row r="687" spans="1:3" ht="72" x14ac:dyDescent="0.35">
      <c r="A687" s="247" t="s">
        <v>1278</v>
      </c>
      <c r="B687" s="265" t="s">
        <v>880</v>
      </c>
      <c r="C687" s="249">
        <v>120</v>
      </c>
    </row>
    <row r="688" spans="1:3" ht="72" x14ac:dyDescent="0.35">
      <c r="A688" s="247" t="s">
        <v>1961</v>
      </c>
      <c r="B688" s="264" t="s">
        <v>1081</v>
      </c>
      <c r="C688" s="266">
        <v>60</v>
      </c>
    </row>
    <row r="689" spans="1:3" ht="72" x14ac:dyDescent="0.35">
      <c r="A689" s="247" t="s">
        <v>1962</v>
      </c>
      <c r="B689" s="264" t="s">
        <v>1059</v>
      </c>
      <c r="C689" s="266">
        <v>30</v>
      </c>
    </row>
    <row r="690" spans="1:3" ht="36" x14ac:dyDescent="0.35">
      <c r="A690" s="247" t="s">
        <v>1963</v>
      </c>
      <c r="B690" s="264" t="s">
        <v>1060</v>
      </c>
      <c r="C690" s="266">
        <v>30</v>
      </c>
    </row>
    <row r="691" spans="1:3" ht="54" x14ac:dyDescent="0.35">
      <c r="A691" s="247" t="s">
        <v>1964</v>
      </c>
      <c r="B691" s="264" t="s">
        <v>1061</v>
      </c>
      <c r="C691" s="266">
        <v>60</v>
      </c>
    </row>
    <row r="692" spans="1:3" ht="54" x14ac:dyDescent="0.35">
      <c r="A692" s="247" t="s">
        <v>1965</v>
      </c>
      <c r="B692" s="264" t="s">
        <v>1082</v>
      </c>
      <c r="C692" s="266">
        <v>45</v>
      </c>
    </row>
    <row r="693" spans="1:3" ht="72" x14ac:dyDescent="0.35">
      <c r="A693" s="247" t="s">
        <v>1966</v>
      </c>
      <c r="B693" s="264" t="s">
        <v>1062</v>
      </c>
      <c r="C693" s="266">
        <v>45</v>
      </c>
    </row>
    <row r="694" spans="1:3" ht="90" x14ac:dyDescent="0.35">
      <c r="A694" s="247" t="s">
        <v>1967</v>
      </c>
      <c r="B694" s="264" t="s">
        <v>1083</v>
      </c>
      <c r="C694" s="266">
        <v>60</v>
      </c>
    </row>
    <row r="695" spans="1:3" ht="54" x14ac:dyDescent="0.35">
      <c r="A695" s="247" t="s">
        <v>1968</v>
      </c>
      <c r="B695" s="264" t="s">
        <v>1064</v>
      </c>
      <c r="C695" s="266">
        <v>75</v>
      </c>
    </row>
    <row r="696" spans="1:3" ht="72" x14ac:dyDescent="0.35">
      <c r="A696" s="247" t="s">
        <v>1969</v>
      </c>
      <c r="B696" s="264" t="s">
        <v>1255</v>
      </c>
      <c r="C696" s="266">
        <v>60</v>
      </c>
    </row>
    <row r="697" spans="1:3" ht="36" x14ac:dyDescent="0.35">
      <c r="A697" s="247" t="s">
        <v>1970</v>
      </c>
      <c r="B697" s="264" t="s">
        <v>1065</v>
      </c>
      <c r="C697" s="266">
        <v>60</v>
      </c>
    </row>
    <row r="698" spans="1:3" ht="54" x14ac:dyDescent="0.35">
      <c r="A698" s="247" t="s">
        <v>1971</v>
      </c>
      <c r="B698" s="264" t="s">
        <v>1084</v>
      </c>
      <c r="C698" s="266">
        <v>45</v>
      </c>
    </row>
    <row r="699" spans="1:3" ht="54" x14ac:dyDescent="0.35">
      <c r="A699" s="247" t="s">
        <v>1972</v>
      </c>
      <c r="B699" s="264" t="s">
        <v>1066</v>
      </c>
      <c r="C699" s="266">
        <v>45</v>
      </c>
    </row>
    <row r="700" spans="1:3" ht="54" x14ac:dyDescent="0.35">
      <c r="A700" s="247" t="s">
        <v>1973</v>
      </c>
      <c r="B700" s="264" t="s">
        <v>1067</v>
      </c>
      <c r="C700" s="266">
        <v>45</v>
      </c>
    </row>
    <row r="701" spans="1:3" ht="54" x14ac:dyDescent="0.35">
      <c r="A701" s="247" t="s">
        <v>1974</v>
      </c>
      <c r="B701" s="264" t="s">
        <v>1068</v>
      </c>
      <c r="C701" s="266">
        <v>45</v>
      </c>
    </row>
    <row r="702" spans="1:3" ht="72" x14ac:dyDescent="0.35">
      <c r="A702" s="247" t="s">
        <v>1975</v>
      </c>
      <c r="B702" s="264" t="s">
        <v>853</v>
      </c>
      <c r="C702" s="266">
        <v>30</v>
      </c>
    </row>
    <row r="703" spans="1:3" ht="36" x14ac:dyDescent="0.35">
      <c r="A703" s="247" t="s">
        <v>1976</v>
      </c>
      <c r="B703" s="264" t="s">
        <v>1085</v>
      </c>
      <c r="C703" s="266">
        <v>45</v>
      </c>
    </row>
    <row r="704" spans="1:3" ht="72" x14ac:dyDescent="0.35">
      <c r="A704" s="247" t="s">
        <v>1977</v>
      </c>
      <c r="B704" s="264" t="s">
        <v>1070</v>
      </c>
      <c r="C704" s="266">
        <v>60</v>
      </c>
    </row>
    <row r="705" spans="1:3" ht="90" x14ac:dyDescent="0.35">
      <c r="A705" s="247" t="s">
        <v>1978</v>
      </c>
      <c r="B705" s="264" t="s">
        <v>1086</v>
      </c>
      <c r="C705" s="266">
        <v>60</v>
      </c>
    </row>
    <row r="706" spans="1:3" ht="72" x14ac:dyDescent="0.35">
      <c r="A706" s="247" t="s">
        <v>1979</v>
      </c>
      <c r="B706" s="264" t="s">
        <v>1071</v>
      </c>
      <c r="C706" s="266">
        <v>60</v>
      </c>
    </row>
    <row r="707" spans="1:3" ht="72" x14ac:dyDescent="0.35">
      <c r="A707" s="247" t="s">
        <v>1980</v>
      </c>
      <c r="B707" s="264" t="s">
        <v>1069</v>
      </c>
      <c r="C707" s="266">
        <v>60</v>
      </c>
    </row>
    <row r="708" spans="1:3" ht="18" x14ac:dyDescent="0.35">
      <c r="A708" s="247" t="s">
        <v>1981</v>
      </c>
      <c r="B708" s="264" t="s">
        <v>1072</v>
      </c>
      <c r="C708" s="266">
        <v>60</v>
      </c>
    </row>
    <row r="709" spans="1:3" ht="90" x14ac:dyDescent="0.35">
      <c r="A709" s="247" t="s">
        <v>1982</v>
      </c>
      <c r="B709" s="264" t="s">
        <v>1074</v>
      </c>
      <c r="C709" s="266">
        <v>150</v>
      </c>
    </row>
    <row r="710" spans="1:3" ht="90" x14ac:dyDescent="0.35">
      <c r="A710" s="247" t="s">
        <v>1983</v>
      </c>
      <c r="B710" s="264" t="s">
        <v>1075</v>
      </c>
      <c r="C710" s="266">
        <v>150</v>
      </c>
    </row>
    <row r="711" spans="1:3" ht="90" x14ac:dyDescent="0.35">
      <c r="A711" s="247" t="s">
        <v>1984</v>
      </c>
      <c r="B711" s="264" t="s">
        <v>1076</v>
      </c>
      <c r="C711" s="266">
        <v>150</v>
      </c>
    </row>
    <row r="712" spans="1:3" ht="90" x14ac:dyDescent="0.35">
      <c r="A712" s="247" t="s">
        <v>1985</v>
      </c>
      <c r="B712" s="264" t="s">
        <v>1077</v>
      </c>
      <c r="C712" s="266">
        <v>150</v>
      </c>
    </row>
    <row r="713" spans="1:3" ht="90" x14ac:dyDescent="0.35">
      <c r="A713" s="247" t="s">
        <v>1986</v>
      </c>
      <c r="B713" s="264" t="s">
        <v>1087</v>
      </c>
      <c r="C713" s="266">
        <v>75</v>
      </c>
    </row>
    <row r="714" spans="1:3" ht="90" x14ac:dyDescent="0.35">
      <c r="A714" s="247" t="s">
        <v>1987</v>
      </c>
      <c r="B714" s="264" t="s">
        <v>1088</v>
      </c>
      <c r="C714" s="266">
        <v>45</v>
      </c>
    </row>
    <row r="715" spans="1:3" ht="90" x14ac:dyDescent="0.35">
      <c r="A715" s="247" t="s">
        <v>1988</v>
      </c>
      <c r="B715" s="264" t="s">
        <v>1089</v>
      </c>
      <c r="C715" s="266">
        <v>60</v>
      </c>
    </row>
    <row r="716" spans="1:3" ht="72" x14ac:dyDescent="0.35">
      <c r="A716" s="247" t="s">
        <v>1989</v>
      </c>
      <c r="B716" s="264" t="s">
        <v>1090</v>
      </c>
      <c r="C716" s="266">
        <v>60</v>
      </c>
    </row>
    <row r="717" spans="1:3" ht="54" x14ac:dyDescent="0.35">
      <c r="A717" s="247" t="s">
        <v>1990</v>
      </c>
      <c r="B717" s="264" t="s">
        <v>1091</v>
      </c>
      <c r="C717" s="266">
        <v>90</v>
      </c>
    </row>
    <row r="718" spans="1:3" ht="36" x14ac:dyDescent="0.35">
      <c r="A718" s="247" t="s">
        <v>1991</v>
      </c>
      <c r="B718" s="264" t="s">
        <v>1080</v>
      </c>
      <c r="C718" s="266">
        <v>60</v>
      </c>
    </row>
    <row r="719" spans="1:3" ht="90" x14ac:dyDescent="0.35">
      <c r="A719" s="247" t="s">
        <v>1992</v>
      </c>
      <c r="B719" s="264" t="s">
        <v>1092</v>
      </c>
      <c r="C719" s="266">
        <v>60</v>
      </c>
    </row>
    <row r="720" spans="1:3" ht="90" x14ac:dyDescent="0.35">
      <c r="A720" s="247" t="s">
        <v>1993</v>
      </c>
      <c r="B720" s="264" t="s">
        <v>1093</v>
      </c>
      <c r="C720" s="266">
        <v>90</v>
      </c>
    </row>
    <row r="721" spans="1:3" ht="72" x14ac:dyDescent="0.35">
      <c r="A721" s="247" t="s">
        <v>1994</v>
      </c>
      <c r="B721" s="264" t="s">
        <v>1094</v>
      </c>
      <c r="C721" s="266">
        <v>60</v>
      </c>
    </row>
    <row r="722" spans="1:3" ht="54" x14ac:dyDescent="0.35">
      <c r="A722" s="247" t="s">
        <v>1995</v>
      </c>
      <c r="B722" s="264" t="s">
        <v>1079</v>
      </c>
      <c r="C722" s="266">
        <v>90</v>
      </c>
    </row>
    <row r="723" spans="1:3" ht="54" x14ac:dyDescent="0.35">
      <c r="A723" s="247" t="s">
        <v>1996</v>
      </c>
      <c r="B723" s="264" t="s">
        <v>1078</v>
      </c>
      <c r="C723" s="266">
        <v>60</v>
      </c>
    </row>
    <row r="724" spans="1:3" ht="54" x14ac:dyDescent="0.35">
      <c r="A724" s="247" t="s">
        <v>1997</v>
      </c>
      <c r="B724" s="264" t="s">
        <v>810</v>
      </c>
      <c r="C724" s="266">
        <v>270</v>
      </c>
    </row>
    <row r="725" spans="1:3" ht="36" x14ac:dyDescent="0.35">
      <c r="A725" s="247" t="s">
        <v>1998</v>
      </c>
      <c r="B725" s="265" t="s">
        <v>845</v>
      </c>
      <c r="C725" s="250">
        <v>75</v>
      </c>
    </row>
    <row r="726" spans="1:3" ht="36" x14ac:dyDescent="0.35">
      <c r="A726" s="247" t="s">
        <v>1999</v>
      </c>
      <c r="B726" s="265" t="s">
        <v>846</v>
      </c>
      <c r="C726" s="249">
        <v>30</v>
      </c>
    </row>
    <row r="727" spans="1:3" ht="72" x14ac:dyDescent="0.35">
      <c r="A727" s="247" t="s">
        <v>2000</v>
      </c>
      <c r="B727" s="265" t="s">
        <v>847</v>
      </c>
      <c r="C727" s="249">
        <v>60</v>
      </c>
    </row>
    <row r="728" spans="1:3" ht="108" x14ac:dyDescent="0.35">
      <c r="A728" s="247" t="s">
        <v>2001</v>
      </c>
      <c r="B728" s="265" t="s">
        <v>2288</v>
      </c>
      <c r="C728" s="249">
        <v>75</v>
      </c>
    </row>
    <row r="729" spans="1:3" ht="18" x14ac:dyDescent="0.35">
      <c r="A729" s="247" t="s">
        <v>2002</v>
      </c>
      <c r="B729" s="265" t="s">
        <v>827</v>
      </c>
      <c r="C729" s="249">
        <v>75</v>
      </c>
    </row>
    <row r="730" spans="1:3" ht="72" x14ac:dyDescent="0.35">
      <c r="A730" s="247" t="s">
        <v>2003</v>
      </c>
      <c r="B730" s="265" t="s">
        <v>880</v>
      </c>
      <c r="C730" s="249">
        <v>120</v>
      </c>
    </row>
    <row r="731" spans="1:3" ht="54" x14ac:dyDescent="0.35">
      <c r="A731" s="247" t="s">
        <v>2004</v>
      </c>
      <c r="B731" s="264" t="s">
        <v>1130</v>
      </c>
      <c r="C731" s="266">
        <v>30</v>
      </c>
    </row>
    <row r="732" spans="1:3" ht="126" x14ac:dyDescent="0.35">
      <c r="A732" s="247" t="s">
        <v>2005</v>
      </c>
      <c r="B732" s="264" t="s">
        <v>1131</v>
      </c>
      <c r="C732" s="266">
        <v>30</v>
      </c>
    </row>
    <row r="733" spans="1:3" ht="108" x14ac:dyDescent="0.35">
      <c r="A733" s="247" t="s">
        <v>2006</v>
      </c>
      <c r="B733" s="264" t="s">
        <v>1148</v>
      </c>
      <c r="C733" s="266">
        <v>45</v>
      </c>
    </row>
    <row r="734" spans="1:3" ht="54" x14ac:dyDescent="0.35">
      <c r="A734" s="247" t="s">
        <v>2007</v>
      </c>
      <c r="B734" s="264" t="s">
        <v>1067</v>
      </c>
      <c r="C734" s="266">
        <v>45</v>
      </c>
    </row>
    <row r="735" spans="1:3" ht="72" x14ac:dyDescent="0.35">
      <c r="A735" s="247" t="s">
        <v>2008</v>
      </c>
      <c r="B735" s="264" t="s">
        <v>1149</v>
      </c>
      <c r="C735" s="266">
        <v>45</v>
      </c>
    </row>
    <row r="736" spans="1:3" ht="72" x14ac:dyDescent="0.35">
      <c r="A736" s="247" t="s">
        <v>2009</v>
      </c>
      <c r="B736" s="264" t="s">
        <v>853</v>
      </c>
      <c r="C736" s="266">
        <v>30</v>
      </c>
    </row>
    <row r="737" spans="1:3" ht="72" x14ac:dyDescent="0.35">
      <c r="A737" s="247" t="s">
        <v>2010</v>
      </c>
      <c r="B737" s="278" t="s">
        <v>1150</v>
      </c>
      <c r="C737" s="279">
        <v>180</v>
      </c>
    </row>
    <row r="738" spans="1:3" ht="108" x14ac:dyDescent="0.35">
      <c r="A738" s="247" t="s">
        <v>2011</v>
      </c>
      <c r="B738" s="278" t="s">
        <v>1151</v>
      </c>
      <c r="C738" s="279">
        <v>60</v>
      </c>
    </row>
    <row r="739" spans="1:3" ht="90" x14ac:dyDescent="0.35">
      <c r="A739" s="247" t="s">
        <v>2012</v>
      </c>
      <c r="B739" s="278" t="s">
        <v>1135</v>
      </c>
      <c r="C739" s="279">
        <v>180</v>
      </c>
    </row>
    <row r="740" spans="1:3" ht="90" x14ac:dyDescent="0.35">
      <c r="A740" s="247" t="s">
        <v>2013</v>
      </c>
      <c r="B740" s="278" t="s">
        <v>1136</v>
      </c>
      <c r="C740" s="279">
        <v>45</v>
      </c>
    </row>
    <row r="741" spans="1:3" ht="72" x14ac:dyDescent="0.35">
      <c r="A741" s="247" t="s">
        <v>2014</v>
      </c>
      <c r="B741" s="264" t="s">
        <v>1152</v>
      </c>
      <c r="C741" s="266">
        <v>150</v>
      </c>
    </row>
    <row r="742" spans="1:3" ht="72" x14ac:dyDescent="0.35">
      <c r="A742" s="247" t="s">
        <v>2015</v>
      </c>
      <c r="B742" s="264" t="s">
        <v>1153</v>
      </c>
      <c r="C742" s="266">
        <v>120</v>
      </c>
    </row>
    <row r="743" spans="1:3" ht="108" x14ac:dyDescent="0.35">
      <c r="A743" s="247" t="s">
        <v>2016</v>
      </c>
      <c r="B743" s="278" t="s">
        <v>1137</v>
      </c>
      <c r="C743" s="279">
        <v>30</v>
      </c>
    </row>
    <row r="744" spans="1:3" ht="72" x14ac:dyDescent="0.35">
      <c r="A744" s="247" t="s">
        <v>2017</v>
      </c>
      <c r="B744" s="278" t="s">
        <v>1154</v>
      </c>
      <c r="C744" s="279">
        <v>180</v>
      </c>
    </row>
    <row r="745" spans="1:3" ht="180" x14ac:dyDescent="0.35">
      <c r="A745" s="247" t="s">
        <v>2018</v>
      </c>
      <c r="B745" s="278" t="s">
        <v>1139</v>
      </c>
      <c r="C745" s="279">
        <v>30</v>
      </c>
    </row>
    <row r="746" spans="1:3" ht="108" x14ac:dyDescent="0.35">
      <c r="A746" s="247" t="s">
        <v>2019</v>
      </c>
      <c r="B746" s="278" t="s">
        <v>1140</v>
      </c>
      <c r="C746" s="279">
        <v>30</v>
      </c>
    </row>
    <row r="747" spans="1:3" ht="126" x14ac:dyDescent="0.35">
      <c r="A747" s="247" t="s">
        <v>2020</v>
      </c>
      <c r="B747" s="278" t="s">
        <v>1141</v>
      </c>
      <c r="C747" s="279">
        <v>60</v>
      </c>
    </row>
    <row r="748" spans="1:3" ht="126" x14ac:dyDescent="0.35">
      <c r="A748" s="247" t="s">
        <v>2021</v>
      </c>
      <c r="B748" s="278" t="s">
        <v>1155</v>
      </c>
      <c r="C748" s="279">
        <v>60</v>
      </c>
    </row>
    <row r="749" spans="1:3" ht="72" x14ac:dyDescent="0.35">
      <c r="A749" s="247" t="s">
        <v>2022</v>
      </c>
      <c r="B749" s="278" t="s">
        <v>1156</v>
      </c>
      <c r="C749" s="279">
        <v>180</v>
      </c>
    </row>
    <row r="750" spans="1:3" ht="72" x14ac:dyDescent="0.35">
      <c r="A750" s="247" t="s">
        <v>2023</v>
      </c>
      <c r="B750" s="278" t="s">
        <v>878</v>
      </c>
      <c r="C750" s="279">
        <v>60</v>
      </c>
    </row>
    <row r="751" spans="1:3" ht="180" x14ac:dyDescent="0.35">
      <c r="A751" s="247" t="s">
        <v>2024</v>
      </c>
      <c r="B751" s="278" t="s">
        <v>1143</v>
      </c>
      <c r="C751" s="279">
        <v>45</v>
      </c>
    </row>
    <row r="752" spans="1:3" ht="108" x14ac:dyDescent="0.35">
      <c r="A752" s="247" t="s">
        <v>2025</v>
      </c>
      <c r="B752" s="278" t="s">
        <v>1144</v>
      </c>
      <c r="C752" s="279">
        <v>45</v>
      </c>
    </row>
    <row r="753" spans="1:3" ht="162" x14ac:dyDescent="0.35">
      <c r="A753" s="247" t="s">
        <v>2026</v>
      </c>
      <c r="B753" s="264" t="s">
        <v>1157</v>
      </c>
      <c r="C753" s="266">
        <v>60</v>
      </c>
    </row>
    <row r="754" spans="1:3" ht="108" x14ac:dyDescent="0.35">
      <c r="A754" s="247" t="s">
        <v>2027</v>
      </c>
      <c r="B754" s="264" t="s">
        <v>1146</v>
      </c>
      <c r="C754" s="266">
        <v>45</v>
      </c>
    </row>
    <row r="755" spans="1:3" ht="54" x14ac:dyDescent="0.35">
      <c r="A755" s="247" t="s">
        <v>2028</v>
      </c>
      <c r="B755" s="264" t="s">
        <v>1147</v>
      </c>
      <c r="C755" s="266">
        <v>90</v>
      </c>
    </row>
    <row r="756" spans="1:3" ht="54" x14ac:dyDescent="0.35">
      <c r="A756" s="247" t="s">
        <v>2029</v>
      </c>
      <c r="B756" s="264" t="s">
        <v>810</v>
      </c>
      <c r="C756" s="266">
        <v>270</v>
      </c>
    </row>
    <row r="757" spans="1:3" ht="36" x14ac:dyDescent="0.35">
      <c r="A757" s="247" t="s">
        <v>2030</v>
      </c>
      <c r="B757" s="265" t="s">
        <v>845</v>
      </c>
      <c r="C757" s="250">
        <v>75</v>
      </c>
    </row>
    <row r="758" spans="1:3" ht="36" x14ac:dyDescent="0.35">
      <c r="A758" s="247" t="s">
        <v>2031</v>
      </c>
      <c r="B758" s="265" t="s">
        <v>846</v>
      </c>
      <c r="C758" s="249">
        <v>30</v>
      </c>
    </row>
    <row r="759" spans="1:3" ht="72" x14ac:dyDescent="0.35">
      <c r="A759" s="247" t="s">
        <v>2032</v>
      </c>
      <c r="B759" s="265" t="s">
        <v>847</v>
      </c>
      <c r="C759" s="249">
        <v>60</v>
      </c>
    </row>
    <row r="760" spans="1:3" ht="108" x14ac:dyDescent="0.35">
      <c r="A760" s="247" t="s">
        <v>2033</v>
      </c>
      <c r="B760" s="265" t="s">
        <v>2288</v>
      </c>
      <c r="C760" s="249">
        <v>75</v>
      </c>
    </row>
    <row r="761" spans="1:3" ht="18" x14ac:dyDescent="0.35">
      <c r="A761" s="247" t="s">
        <v>2034</v>
      </c>
      <c r="B761" s="265" t="s">
        <v>827</v>
      </c>
      <c r="C761" s="249">
        <v>75</v>
      </c>
    </row>
    <row r="762" spans="1:3" ht="72" x14ac:dyDescent="0.35">
      <c r="A762" s="247" t="s">
        <v>2035</v>
      </c>
      <c r="B762" s="265" t="s">
        <v>880</v>
      </c>
      <c r="C762" s="249">
        <v>120</v>
      </c>
    </row>
    <row r="763" spans="1:3" ht="18" x14ac:dyDescent="0.35">
      <c r="A763" s="247" t="s">
        <v>2036</v>
      </c>
      <c r="B763" s="262" t="s">
        <v>853</v>
      </c>
      <c r="C763" s="263">
        <v>30</v>
      </c>
    </row>
    <row r="764" spans="1:3" ht="18" x14ac:dyDescent="0.35">
      <c r="A764" s="247" t="s">
        <v>2037</v>
      </c>
      <c r="B764" s="262" t="s">
        <v>1081</v>
      </c>
      <c r="C764" s="263">
        <v>60</v>
      </c>
    </row>
    <row r="765" spans="1:3" ht="18" x14ac:dyDescent="0.35">
      <c r="A765" s="247" t="s">
        <v>2038</v>
      </c>
      <c r="B765" s="262" t="s">
        <v>1159</v>
      </c>
      <c r="C765" s="263">
        <v>90</v>
      </c>
    </row>
    <row r="766" spans="1:3" ht="18" x14ac:dyDescent="0.35">
      <c r="A766" s="247" t="s">
        <v>2039</v>
      </c>
      <c r="B766" s="262" t="s">
        <v>1124</v>
      </c>
      <c r="C766" s="263">
        <v>90</v>
      </c>
    </row>
    <row r="767" spans="1:3" ht="18" x14ac:dyDescent="0.35">
      <c r="A767" s="247" t="s">
        <v>2040</v>
      </c>
      <c r="B767" s="262" t="s">
        <v>1160</v>
      </c>
      <c r="C767" s="263">
        <v>30</v>
      </c>
    </row>
    <row r="768" spans="1:3" ht="18" x14ac:dyDescent="0.35">
      <c r="A768" s="247" t="s">
        <v>2041</v>
      </c>
      <c r="B768" s="262" t="s">
        <v>1161</v>
      </c>
      <c r="C768" s="263">
        <v>60</v>
      </c>
    </row>
    <row r="769" spans="1:3" ht="18" x14ac:dyDescent="0.35">
      <c r="A769" s="247" t="s">
        <v>2042</v>
      </c>
      <c r="B769" s="262" t="s">
        <v>1162</v>
      </c>
      <c r="C769" s="263">
        <v>120</v>
      </c>
    </row>
    <row r="770" spans="1:3" ht="18" x14ac:dyDescent="0.35">
      <c r="A770" s="247" t="s">
        <v>2043</v>
      </c>
      <c r="B770" s="262" t="s">
        <v>1163</v>
      </c>
      <c r="C770" s="263">
        <v>90</v>
      </c>
    </row>
    <row r="771" spans="1:3" ht="18" x14ac:dyDescent="0.35">
      <c r="A771" s="247" t="s">
        <v>2044</v>
      </c>
      <c r="B771" s="262" t="s">
        <v>1164</v>
      </c>
      <c r="C771" s="263">
        <v>90</v>
      </c>
    </row>
    <row r="772" spans="1:3" ht="18" x14ac:dyDescent="0.35">
      <c r="A772" s="247" t="s">
        <v>2045</v>
      </c>
      <c r="B772" s="262" t="s">
        <v>1165</v>
      </c>
      <c r="C772" s="263">
        <v>60</v>
      </c>
    </row>
    <row r="773" spans="1:3" ht="18" x14ac:dyDescent="0.35">
      <c r="A773" s="247" t="s">
        <v>2046</v>
      </c>
      <c r="B773" s="262" t="s">
        <v>1166</v>
      </c>
      <c r="C773" s="263">
        <v>90</v>
      </c>
    </row>
    <row r="774" spans="1:3" ht="18" x14ac:dyDescent="0.35">
      <c r="A774" s="247" t="s">
        <v>2047</v>
      </c>
      <c r="B774" s="262" t="s">
        <v>1171</v>
      </c>
      <c r="C774" s="263">
        <v>90</v>
      </c>
    </row>
    <row r="775" spans="1:3" ht="18" x14ac:dyDescent="0.35">
      <c r="A775" s="247" t="s">
        <v>2048</v>
      </c>
      <c r="B775" s="262" t="s">
        <v>1168</v>
      </c>
      <c r="C775" s="263">
        <v>60</v>
      </c>
    </row>
    <row r="776" spans="1:3" ht="18" x14ac:dyDescent="0.35">
      <c r="A776" s="247" t="s">
        <v>2049</v>
      </c>
      <c r="B776" s="262" t="s">
        <v>1169</v>
      </c>
      <c r="C776" s="263">
        <v>90</v>
      </c>
    </row>
    <row r="777" spans="1:3" ht="18" x14ac:dyDescent="0.35">
      <c r="A777" s="247" t="s">
        <v>2050</v>
      </c>
      <c r="B777" s="262" t="s">
        <v>1172</v>
      </c>
      <c r="C777" s="263">
        <v>180</v>
      </c>
    </row>
    <row r="778" spans="1:3" ht="18" x14ac:dyDescent="0.35">
      <c r="A778" s="247" t="s">
        <v>2051</v>
      </c>
      <c r="B778" s="262" t="s">
        <v>1173</v>
      </c>
      <c r="C778" s="263">
        <v>90</v>
      </c>
    </row>
    <row r="779" spans="1:3" ht="18" x14ac:dyDescent="0.35">
      <c r="A779" s="247" t="s">
        <v>2052</v>
      </c>
      <c r="B779" s="262" t="s">
        <v>1174</v>
      </c>
      <c r="C779" s="263">
        <v>90</v>
      </c>
    </row>
    <row r="780" spans="1:3" ht="18" x14ac:dyDescent="0.35">
      <c r="A780" s="247" t="s">
        <v>2053</v>
      </c>
      <c r="B780" s="262" t="s">
        <v>1175</v>
      </c>
      <c r="C780" s="263">
        <v>90</v>
      </c>
    </row>
    <row r="781" spans="1:3" ht="18" x14ac:dyDescent="0.35">
      <c r="A781" s="247" t="s">
        <v>2054</v>
      </c>
      <c r="B781" s="262" t="s">
        <v>1176</v>
      </c>
      <c r="C781" s="263">
        <v>60</v>
      </c>
    </row>
    <row r="782" spans="1:3" ht="18" x14ac:dyDescent="0.35">
      <c r="A782" s="247" t="s">
        <v>2055</v>
      </c>
      <c r="B782" s="262" t="s">
        <v>1177</v>
      </c>
      <c r="C782" s="263">
        <v>90</v>
      </c>
    </row>
    <row r="783" spans="1:3" ht="18" x14ac:dyDescent="0.35">
      <c r="A783" s="247" t="s">
        <v>2056</v>
      </c>
      <c r="B783" s="262" t="s">
        <v>1170</v>
      </c>
      <c r="C783" s="263">
        <v>270</v>
      </c>
    </row>
    <row r="784" spans="1:3" ht="36" x14ac:dyDescent="0.35">
      <c r="A784" s="247" t="s">
        <v>2057</v>
      </c>
      <c r="B784" s="265" t="s">
        <v>845</v>
      </c>
      <c r="C784" s="250">
        <v>75</v>
      </c>
    </row>
    <row r="785" spans="1:3" ht="36" x14ac:dyDescent="0.35">
      <c r="A785" s="247" t="s">
        <v>2058</v>
      </c>
      <c r="B785" s="265" t="s">
        <v>846</v>
      </c>
      <c r="C785" s="249">
        <v>30</v>
      </c>
    </row>
    <row r="786" spans="1:3" ht="72" x14ac:dyDescent="0.35">
      <c r="A786" s="247" t="s">
        <v>2059</v>
      </c>
      <c r="B786" s="265" t="s">
        <v>847</v>
      </c>
      <c r="C786" s="249">
        <v>60</v>
      </c>
    </row>
    <row r="787" spans="1:3" ht="108" x14ac:dyDescent="0.35">
      <c r="A787" s="247" t="s">
        <v>2060</v>
      </c>
      <c r="B787" s="265" t="s">
        <v>2288</v>
      </c>
      <c r="C787" s="249">
        <v>75</v>
      </c>
    </row>
    <row r="788" spans="1:3" ht="18" x14ac:dyDescent="0.35">
      <c r="A788" s="247" t="s">
        <v>2061</v>
      </c>
      <c r="B788" s="265" t="s">
        <v>827</v>
      </c>
      <c r="C788" s="249">
        <v>75</v>
      </c>
    </row>
    <row r="789" spans="1:3" ht="72" x14ac:dyDescent="0.35">
      <c r="A789" s="247" t="s">
        <v>2062</v>
      </c>
      <c r="B789" s="265" t="s">
        <v>880</v>
      </c>
      <c r="C789" s="249">
        <v>120</v>
      </c>
    </row>
    <row r="790" spans="1:3" ht="18" x14ac:dyDescent="0.35">
      <c r="A790" s="247" t="s">
        <v>2063</v>
      </c>
      <c r="B790" s="271" t="s">
        <v>1180</v>
      </c>
      <c r="C790" s="272">
        <v>30</v>
      </c>
    </row>
    <row r="791" spans="1:3" ht="18" x14ac:dyDescent="0.35">
      <c r="A791" s="247" t="s">
        <v>2064</v>
      </c>
      <c r="B791" s="271" t="s">
        <v>1081</v>
      </c>
      <c r="C791" s="272">
        <v>60</v>
      </c>
    </row>
    <row r="792" spans="1:3" ht="18" x14ac:dyDescent="0.35">
      <c r="A792" s="247" t="s">
        <v>2065</v>
      </c>
      <c r="B792" s="271" t="s">
        <v>1133</v>
      </c>
      <c r="C792" s="272">
        <v>60</v>
      </c>
    </row>
    <row r="793" spans="1:3" ht="18" x14ac:dyDescent="0.35">
      <c r="A793" s="247" t="s">
        <v>2066</v>
      </c>
      <c r="B793" s="271" t="s">
        <v>1121</v>
      </c>
      <c r="C793" s="272">
        <v>90</v>
      </c>
    </row>
    <row r="794" spans="1:3" ht="18" x14ac:dyDescent="0.35">
      <c r="A794" s="247" t="s">
        <v>2067</v>
      </c>
      <c r="B794" s="271" t="s">
        <v>1181</v>
      </c>
      <c r="C794" s="272">
        <v>30</v>
      </c>
    </row>
    <row r="795" spans="1:3" ht="18" x14ac:dyDescent="0.35">
      <c r="A795" s="247" t="s">
        <v>2068</v>
      </c>
      <c r="B795" s="271" t="s">
        <v>867</v>
      </c>
      <c r="C795" s="272">
        <v>90</v>
      </c>
    </row>
    <row r="796" spans="1:3" ht="18" x14ac:dyDescent="0.35">
      <c r="A796" s="247" t="s">
        <v>2069</v>
      </c>
      <c r="B796" s="271" t="s">
        <v>1182</v>
      </c>
      <c r="C796" s="272">
        <v>60</v>
      </c>
    </row>
    <row r="797" spans="1:3" ht="18" x14ac:dyDescent="0.35">
      <c r="A797" s="247" t="s">
        <v>2070</v>
      </c>
      <c r="B797" s="271" t="s">
        <v>1183</v>
      </c>
      <c r="C797" s="272">
        <v>60</v>
      </c>
    </row>
    <row r="798" spans="1:3" ht="18" x14ac:dyDescent="0.35">
      <c r="A798" s="247" t="s">
        <v>2071</v>
      </c>
      <c r="B798" s="271" t="s">
        <v>1122</v>
      </c>
      <c r="C798" s="272">
        <v>120</v>
      </c>
    </row>
    <row r="799" spans="1:3" ht="18" x14ac:dyDescent="0.35">
      <c r="A799" s="247" t="s">
        <v>2072</v>
      </c>
      <c r="B799" s="271" t="s">
        <v>1184</v>
      </c>
      <c r="C799" s="272">
        <v>60</v>
      </c>
    </row>
    <row r="800" spans="1:3" ht="18" x14ac:dyDescent="0.35">
      <c r="A800" s="247" t="s">
        <v>2073</v>
      </c>
      <c r="B800" s="271" t="s">
        <v>1124</v>
      </c>
      <c r="C800" s="272">
        <v>90</v>
      </c>
    </row>
    <row r="801" spans="1:3" ht="18" x14ac:dyDescent="0.35">
      <c r="A801" s="247" t="s">
        <v>2074</v>
      </c>
      <c r="B801" s="271" t="s">
        <v>1185</v>
      </c>
      <c r="C801" s="272">
        <v>90</v>
      </c>
    </row>
    <row r="802" spans="1:3" ht="18" x14ac:dyDescent="0.35">
      <c r="A802" s="247" t="s">
        <v>2075</v>
      </c>
      <c r="B802" s="271" t="s">
        <v>1186</v>
      </c>
      <c r="C802" s="272">
        <v>60</v>
      </c>
    </row>
    <row r="803" spans="1:3" ht="18" x14ac:dyDescent="0.35">
      <c r="A803" s="247" t="s">
        <v>2076</v>
      </c>
      <c r="B803" s="271" t="s">
        <v>1187</v>
      </c>
      <c r="C803" s="272">
        <v>60</v>
      </c>
    </row>
    <row r="804" spans="1:3" ht="18" x14ac:dyDescent="0.35">
      <c r="A804" s="247" t="s">
        <v>2077</v>
      </c>
      <c r="B804" s="271" t="s">
        <v>1188</v>
      </c>
      <c r="C804" s="272">
        <v>60</v>
      </c>
    </row>
    <row r="805" spans="1:3" ht="18" x14ac:dyDescent="0.35">
      <c r="A805" s="247" t="s">
        <v>2078</v>
      </c>
      <c r="B805" s="271" t="s">
        <v>1189</v>
      </c>
      <c r="C805" s="272">
        <v>180</v>
      </c>
    </row>
    <row r="806" spans="1:3" ht="18" x14ac:dyDescent="0.35">
      <c r="A806" s="247" t="s">
        <v>2079</v>
      </c>
      <c r="B806" s="271" t="s">
        <v>1190</v>
      </c>
      <c r="C806" s="272">
        <v>90</v>
      </c>
    </row>
    <row r="807" spans="1:3" ht="18" x14ac:dyDescent="0.35">
      <c r="A807" s="247" t="s">
        <v>2080</v>
      </c>
      <c r="B807" s="271" t="s">
        <v>1191</v>
      </c>
      <c r="C807" s="272">
        <v>90</v>
      </c>
    </row>
    <row r="808" spans="1:3" ht="18" x14ac:dyDescent="0.35">
      <c r="A808" s="247" t="s">
        <v>2081</v>
      </c>
      <c r="B808" s="271" t="s">
        <v>1192</v>
      </c>
      <c r="C808" s="272">
        <v>60</v>
      </c>
    </row>
    <row r="809" spans="1:3" ht="18" x14ac:dyDescent="0.35">
      <c r="A809" s="247" t="s">
        <v>2082</v>
      </c>
      <c r="B809" s="271" t="s">
        <v>1129</v>
      </c>
      <c r="C809" s="272">
        <v>90</v>
      </c>
    </row>
    <row r="810" spans="1:3" ht="18" x14ac:dyDescent="0.35">
      <c r="A810" s="247" t="s">
        <v>2083</v>
      </c>
      <c r="B810" s="271" t="s">
        <v>1193</v>
      </c>
      <c r="C810" s="272">
        <v>60</v>
      </c>
    </row>
    <row r="811" spans="1:3" ht="18" x14ac:dyDescent="0.35">
      <c r="A811" s="247" t="s">
        <v>2084</v>
      </c>
      <c r="B811" s="271" t="s">
        <v>810</v>
      </c>
      <c r="C811" s="272">
        <v>270</v>
      </c>
    </row>
    <row r="812" spans="1:3" ht="36" x14ac:dyDescent="0.35">
      <c r="A812" s="247" t="s">
        <v>2085</v>
      </c>
      <c r="B812" s="265" t="s">
        <v>845</v>
      </c>
      <c r="C812" s="250">
        <v>75</v>
      </c>
    </row>
    <row r="813" spans="1:3" ht="36" x14ac:dyDescent="0.35">
      <c r="A813" s="247" t="s">
        <v>2086</v>
      </c>
      <c r="B813" s="265" t="s">
        <v>846</v>
      </c>
      <c r="C813" s="249">
        <v>30</v>
      </c>
    </row>
    <row r="814" spans="1:3" ht="72" x14ac:dyDescent="0.35">
      <c r="A814" s="247" t="s">
        <v>2087</v>
      </c>
      <c r="B814" s="265" t="s">
        <v>847</v>
      </c>
      <c r="C814" s="249">
        <v>60</v>
      </c>
    </row>
    <row r="815" spans="1:3" ht="108" x14ac:dyDescent="0.35">
      <c r="A815" s="247" t="s">
        <v>2088</v>
      </c>
      <c r="B815" s="265" t="s">
        <v>2288</v>
      </c>
      <c r="C815" s="249">
        <v>75</v>
      </c>
    </row>
    <row r="816" spans="1:3" ht="18" x14ac:dyDescent="0.35">
      <c r="A816" s="247" t="s">
        <v>2089</v>
      </c>
      <c r="B816" s="265" t="s">
        <v>827</v>
      </c>
      <c r="C816" s="249">
        <v>75</v>
      </c>
    </row>
    <row r="817" spans="1:3" ht="72" x14ac:dyDescent="0.35">
      <c r="A817" s="247" t="s">
        <v>2090</v>
      </c>
      <c r="B817" s="265" t="s">
        <v>880</v>
      </c>
      <c r="C817" s="249">
        <v>120</v>
      </c>
    </row>
    <row r="818" spans="1:3" ht="18" x14ac:dyDescent="0.35">
      <c r="A818" s="247" t="s">
        <v>2091</v>
      </c>
      <c r="B818" s="271" t="s">
        <v>853</v>
      </c>
      <c r="C818" s="272">
        <v>30</v>
      </c>
    </row>
    <row r="819" spans="1:3" ht="18" x14ac:dyDescent="0.35">
      <c r="A819" s="247" t="s">
        <v>2092</v>
      </c>
      <c r="B819" s="271" t="s">
        <v>1133</v>
      </c>
      <c r="C819" s="273">
        <v>90</v>
      </c>
    </row>
    <row r="820" spans="1:3" ht="18" x14ac:dyDescent="0.35">
      <c r="A820" s="247" t="s">
        <v>2093</v>
      </c>
      <c r="B820" s="271" t="s">
        <v>1121</v>
      </c>
      <c r="C820" s="272">
        <v>90</v>
      </c>
    </row>
    <row r="821" spans="1:3" ht="18" x14ac:dyDescent="0.35">
      <c r="A821" s="247" t="s">
        <v>2094</v>
      </c>
      <c r="B821" s="271" t="s">
        <v>1182</v>
      </c>
      <c r="C821" s="273">
        <v>60</v>
      </c>
    </row>
    <row r="822" spans="1:3" ht="18" x14ac:dyDescent="0.35">
      <c r="A822" s="247" t="s">
        <v>2095</v>
      </c>
      <c r="B822" s="271" t="s">
        <v>1194</v>
      </c>
      <c r="C822" s="272">
        <v>30</v>
      </c>
    </row>
    <row r="823" spans="1:3" ht="18" x14ac:dyDescent="0.35">
      <c r="A823" s="247" t="s">
        <v>2096</v>
      </c>
      <c r="B823" s="271" t="s">
        <v>1124</v>
      </c>
      <c r="C823" s="273">
        <v>90</v>
      </c>
    </row>
    <row r="824" spans="1:3" ht="18" x14ac:dyDescent="0.35">
      <c r="A824" s="247" t="s">
        <v>2097</v>
      </c>
      <c r="B824" s="271" t="s">
        <v>1195</v>
      </c>
      <c r="C824" s="272">
        <v>60</v>
      </c>
    </row>
    <row r="825" spans="1:3" ht="18" x14ac:dyDescent="0.35">
      <c r="A825" s="247" t="s">
        <v>2098</v>
      </c>
      <c r="B825" s="271" t="s">
        <v>1196</v>
      </c>
      <c r="C825" s="272">
        <v>60</v>
      </c>
    </row>
    <row r="826" spans="1:3" ht="18" x14ac:dyDescent="0.35">
      <c r="A826" s="247" t="s">
        <v>2099</v>
      </c>
      <c r="B826" s="271" t="s">
        <v>1081</v>
      </c>
      <c r="C826" s="273">
        <v>60</v>
      </c>
    </row>
    <row r="827" spans="1:3" ht="18" x14ac:dyDescent="0.35">
      <c r="A827" s="247" t="s">
        <v>2100</v>
      </c>
      <c r="B827" s="271" t="s">
        <v>1122</v>
      </c>
      <c r="C827" s="273">
        <v>90</v>
      </c>
    </row>
    <row r="828" spans="1:3" ht="18" x14ac:dyDescent="0.35">
      <c r="A828" s="247" t="s">
        <v>2101</v>
      </c>
      <c r="B828" s="271" t="s">
        <v>1197</v>
      </c>
      <c r="C828" s="273">
        <v>90</v>
      </c>
    </row>
    <row r="829" spans="1:3" ht="18" x14ac:dyDescent="0.35">
      <c r="A829" s="247" t="s">
        <v>2102</v>
      </c>
      <c r="B829" s="271" t="s">
        <v>1198</v>
      </c>
      <c r="C829" s="272">
        <v>90</v>
      </c>
    </row>
    <row r="830" spans="1:3" ht="18" x14ac:dyDescent="0.35">
      <c r="A830" s="247" t="s">
        <v>2103</v>
      </c>
      <c r="B830" s="271" t="s">
        <v>1199</v>
      </c>
      <c r="C830" s="273">
        <v>60</v>
      </c>
    </row>
    <row r="831" spans="1:3" ht="18" x14ac:dyDescent="0.35">
      <c r="A831" s="247" t="s">
        <v>2104</v>
      </c>
      <c r="B831" s="271" t="s">
        <v>1200</v>
      </c>
      <c r="C831" s="272">
        <v>60</v>
      </c>
    </row>
    <row r="832" spans="1:3" ht="18" x14ac:dyDescent="0.35">
      <c r="A832" s="247" t="s">
        <v>2105</v>
      </c>
      <c r="B832" s="271" t="s">
        <v>1129</v>
      </c>
      <c r="C832" s="273">
        <v>90</v>
      </c>
    </row>
    <row r="833" spans="1:3" ht="18" x14ac:dyDescent="0.35">
      <c r="A833" s="247" t="s">
        <v>2106</v>
      </c>
      <c r="B833" s="271" t="s">
        <v>1201</v>
      </c>
      <c r="C833" s="273">
        <v>60</v>
      </c>
    </row>
    <row r="834" spans="1:3" ht="18" x14ac:dyDescent="0.35">
      <c r="A834" s="247" t="s">
        <v>2107</v>
      </c>
      <c r="B834" s="271" t="s">
        <v>1202</v>
      </c>
      <c r="C834" s="272">
        <v>180</v>
      </c>
    </row>
    <row r="835" spans="1:3" ht="18" x14ac:dyDescent="0.35">
      <c r="A835" s="247" t="s">
        <v>2108</v>
      </c>
      <c r="B835" s="271" t="s">
        <v>1203</v>
      </c>
      <c r="C835" s="272">
        <v>60</v>
      </c>
    </row>
    <row r="836" spans="1:3" ht="18" x14ac:dyDescent="0.35">
      <c r="A836" s="247" t="s">
        <v>2109</v>
      </c>
      <c r="B836" s="271" t="s">
        <v>1204</v>
      </c>
      <c r="C836" s="272">
        <v>30</v>
      </c>
    </row>
    <row r="837" spans="1:3" ht="18" x14ac:dyDescent="0.35">
      <c r="A837" s="247" t="s">
        <v>2110</v>
      </c>
      <c r="B837" s="271" t="s">
        <v>1205</v>
      </c>
      <c r="C837" s="272">
        <v>60</v>
      </c>
    </row>
    <row r="838" spans="1:3" ht="18" x14ac:dyDescent="0.35">
      <c r="A838" s="247" t="s">
        <v>2111</v>
      </c>
      <c r="B838" s="271" t="s">
        <v>1206</v>
      </c>
      <c r="C838" s="272">
        <v>60</v>
      </c>
    </row>
    <row r="839" spans="1:3" ht="18" x14ac:dyDescent="0.35">
      <c r="A839" s="247" t="s">
        <v>2112</v>
      </c>
      <c r="B839" s="271" t="s">
        <v>1207</v>
      </c>
      <c r="C839" s="273">
        <v>60</v>
      </c>
    </row>
    <row r="840" spans="1:3" ht="18" x14ac:dyDescent="0.35">
      <c r="A840" s="247" t="s">
        <v>2113</v>
      </c>
      <c r="B840" s="271" t="s">
        <v>1208</v>
      </c>
      <c r="C840" s="272">
        <v>60</v>
      </c>
    </row>
    <row r="841" spans="1:3" ht="18" x14ac:dyDescent="0.35">
      <c r="A841" s="247" t="s">
        <v>2114</v>
      </c>
      <c r="B841" s="271" t="s">
        <v>810</v>
      </c>
      <c r="C841" s="272">
        <v>270</v>
      </c>
    </row>
    <row r="842" spans="1:3" ht="36" x14ac:dyDescent="0.35">
      <c r="A842" s="247" t="s">
        <v>2115</v>
      </c>
      <c r="B842" s="265" t="s">
        <v>845</v>
      </c>
      <c r="C842" s="250">
        <v>75</v>
      </c>
    </row>
    <row r="843" spans="1:3" ht="36" x14ac:dyDescent="0.35">
      <c r="A843" s="247" t="s">
        <v>2116</v>
      </c>
      <c r="B843" s="265" t="s">
        <v>846</v>
      </c>
      <c r="C843" s="249">
        <v>30</v>
      </c>
    </row>
    <row r="844" spans="1:3" ht="72" x14ac:dyDescent="0.35">
      <c r="A844" s="247" t="s">
        <v>2117</v>
      </c>
      <c r="B844" s="265" t="s">
        <v>847</v>
      </c>
      <c r="C844" s="249">
        <v>60</v>
      </c>
    </row>
    <row r="845" spans="1:3" ht="108" x14ac:dyDescent="0.35">
      <c r="A845" s="247" t="s">
        <v>2118</v>
      </c>
      <c r="B845" s="265" t="s">
        <v>2288</v>
      </c>
      <c r="C845" s="249">
        <v>75</v>
      </c>
    </row>
    <row r="846" spans="1:3" ht="18" x14ac:dyDescent="0.35">
      <c r="A846" s="247" t="s">
        <v>2119</v>
      </c>
      <c r="B846" s="265" t="s">
        <v>827</v>
      </c>
      <c r="C846" s="249">
        <v>75</v>
      </c>
    </row>
    <row r="847" spans="1:3" ht="72" x14ac:dyDescent="0.35">
      <c r="A847" s="247" t="s">
        <v>2120</v>
      </c>
      <c r="B847" s="265" t="s">
        <v>880</v>
      </c>
      <c r="C847" s="249">
        <v>120</v>
      </c>
    </row>
    <row r="848" spans="1:3" ht="18" x14ac:dyDescent="0.35">
      <c r="A848" s="247" t="s">
        <v>2121</v>
      </c>
      <c r="B848" s="271" t="s">
        <v>1180</v>
      </c>
      <c r="C848" s="272">
        <v>30</v>
      </c>
    </row>
    <row r="849" spans="1:3" ht="18" x14ac:dyDescent="0.35">
      <c r="A849" s="247" t="s">
        <v>2122</v>
      </c>
      <c r="B849" s="271" t="s">
        <v>1133</v>
      </c>
      <c r="C849" s="272">
        <v>120</v>
      </c>
    </row>
    <row r="850" spans="1:3" ht="18" x14ac:dyDescent="0.35">
      <c r="A850" s="247" t="s">
        <v>2123</v>
      </c>
      <c r="B850" s="271" t="s">
        <v>1120</v>
      </c>
      <c r="C850" s="272">
        <v>60</v>
      </c>
    </row>
    <row r="851" spans="1:3" ht="18" x14ac:dyDescent="0.35">
      <c r="A851" s="247" t="s">
        <v>2124</v>
      </c>
      <c r="B851" s="271" t="s">
        <v>1121</v>
      </c>
      <c r="C851" s="272">
        <v>90</v>
      </c>
    </row>
    <row r="852" spans="1:3" ht="18" x14ac:dyDescent="0.35">
      <c r="A852" s="247" t="s">
        <v>2125</v>
      </c>
      <c r="B852" s="271" t="s">
        <v>1210</v>
      </c>
      <c r="C852" s="272">
        <v>90</v>
      </c>
    </row>
    <row r="853" spans="1:3" ht="18" x14ac:dyDescent="0.35">
      <c r="A853" s="247" t="s">
        <v>2126</v>
      </c>
      <c r="B853" s="271" t="s">
        <v>1211</v>
      </c>
      <c r="C853" s="272">
        <v>90</v>
      </c>
    </row>
    <row r="854" spans="1:3" ht="18" x14ac:dyDescent="0.35">
      <c r="A854" s="247" t="s">
        <v>2127</v>
      </c>
      <c r="B854" s="271" t="s">
        <v>1221</v>
      </c>
      <c r="C854" s="272">
        <v>90</v>
      </c>
    </row>
    <row r="855" spans="1:3" ht="18" x14ac:dyDescent="0.35">
      <c r="A855" s="247" t="s">
        <v>2128</v>
      </c>
      <c r="B855" s="271" t="s">
        <v>1222</v>
      </c>
      <c r="C855" s="272">
        <v>60</v>
      </c>
    </row>
    <row r="856" spans="1:3" ht="18" x14ac:dyDescent="0.35">
      <c r="A856" s="247" t="s">
        <v>2129</v>
      </c>
      <c r="B856" s="271" t="s">
        <v>1213</v>
      </c>
      <c r="C856" s="272">
        <v>90</v>
      </c>
    </row>
    <row r="857" spans="1:3" ht="18" x14ac:dyDescent="0.35">
      <c r="A857" s="247" t="s">
        <v>2130</v>
      </c>
      <c r="B857" s="271" t="s">
        <v>1214</v>
      </c>
      <c r="C857" s="272">
        <v>45</v>
      </c>
    </row>
    <row r="858" spans="1:3" ht="18" x14ac:dyDescent="0.35">
      <c r="A858" s="247" t="s">
        <v>2131</v>
      </c>
      <c r="B858" s="271" t="s">
        <v>1223</v>
      </c>
      <c r="C858" s="272">
        <v>60</v>
      </c>
    </row>
    <row r="859" spans="1:3" ht="18" x14ac:dyDescent="0.35">
      <c r="A859" s="247" t="s">
        <v>2132</v>
      </c>
      <c r="B859" s="271" t="s">
        <v>898</v>
      </c>
      <c r="C859" s="272">
        <v>90</v>
      </c>
    </row>
    <row r="860" spans="1:3" ht="18" x14ac:dyDescent="0.35">
      <c r="A860" s="247" t="s">
        <v>2133</v>
      </c>
      <c r="B860" s="271" t="s">
        <v>1216</v>
      </c>
      <c r="C860" s="272">
        <v>60</v>
      </c>
    </row>
    <row r="861" spans="1:3" ht="18" x14ac:dyDescent="0.35">
      <c r="A861" s="247" t="s">
        <v>2134</v>
      </c>
      <c r="B861" s="271" t="s">
        <v>1217</v>
      </c>
      <c r="C861" s="272">
        <v>60</v>
      </c>
    </row>
    <row r="862" spans="1:3" ht="18" x14ac:dyDescent="0.35">
      <c r="A862" s="247" t="s">
        <v>2135</v>
      </c>
      <c r="B862" s="271" t="s">
        <v>1215</v>
      </c>
      <c r="C862" s="272">
        <v>120</v>
      </c>
    </row>
    <row r="863" spans="1:3" ht="18" x14ac:dyDescent="0.35">
      <c r="A863" s="247" t="s">
        <v>2136</v>
      </c>
      <c r="B863" s="271" t="s">
        <v>1224</v>
      </c>
      <c r="C863" s="272">
        <v>120</v>
      </c>
    </row>
    <row r="864" spans="1:3" ht="18" x14ac:dyDescent="0.35">
      <c r="A864" s="247" t="s">
        <v>2137</v>
      </c>
      <c r="B864" s="271" t="s">
        <v>1189</v>
      </c>
      <c r="C864" s="272">
        <v>180</v>
      </c>
    </row>
    <row r="865" spans="1:3" ht="18" x14ac:dyDescent="0.35">
      <c r="A865" s="247" t="s">
        <v>2138</v>
      </c>
      <c r="B865" s="271" t="s">
        <v>1219</v>
      </c>
      <c r="C865" s="272">
        <v>90</v>
      </c>
    </row>
    <row r="866" spans="1:3" ht="18" x14ac:dyDescent="0.35">
      <c r="A866" s="247" t="s">
        <v>2139</v>
      </c>
      <c r="B866" s="271" t="s">
        <v>1192</v>
      </c>
      <c r="C866" s="272">
        <v>120</v>
      </c>
    </row>
    <row r="867" spans="1:3" ht="18" x14ac:dyDescent="0.35">
      <c r="A867" s="247" t="s">
        <v>2140</v>
      </c>
      <c r="B867" s="271" t="s">
        <v>1225</v>
      </c>
      <c r="C867" s="272">
        <v>120</v>
      </c>
    </row>
    <row r="868" spans="1:3" ht="18" x14ac:dyDescent="0.35">
      <c r="A868" s="247" t="s">
        <v>2141</v>
      </c>
      <c r="B868" s="271" t="s">
        <v>1226</v>
      </c>
      <c r="C868" s="272">
        <v>60</v>
      </c>
    </row>
    <row r="869" spans="1:3" ht="18" x14ac:dyDescent="0.35">
      <c r="A869" s="247" t="s">
        <v>2142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47" t="s">
        <v>2322</v>
      </c>
      <c r="B1" s="248" t="s">
        <v>845</v>
      </c>
      <c r="C1" s="249">
        <v>30</v>
      </c>
    </row>
    <row r="2" spans="1:3" ht="36" x14ac:dyDescent="0.35">
      <c r="A2" s="247" t="s">
        <v>2323</v>
      </c>
      <c r="B2" s="248" t="s">
        <v>846</v>
      </c>
      <c r="C2" s="249">
        <v>15</v>
      </c>
    </row>
    <row r="3" spans="1:3" ht="72" x14ac:dyDescent="0.35">
      <c r="A3" s="247" t="s">
        <v>2324</v>
      </c>
      <c r="B3" s="248" t="s">
        <v>847</v>
      </c>
      <c r="C3" s="249">
        <v>30</v>
      </c>
    </row>
    <row r="4" spans="1:3" ht="108" x14ac:dyDescent="0.35">
      <c r="A4" s="247" t="s">
        <v>2325</v>
      </c>
      <c r="B4" s="248" t="s">
        <v>848</v>
      </c>
      <c r="C4" s="250">
        <v>45</v>
      </c>
    </row>
    <row r="5" spans="1:3" ht="18" x14ac:dyDescent="0.35">
      <c r="A5" s="247" t="s">
        <v>2326</v>
      </c>
      <c r="B5" s="248" t="s">
        <v>827</v>
      </c>
      <c r="C5" s="250">
        <v>45</v>
      </c>
    </row>
    <row r="6" spans="1:3" ht="72" x14ac:dyDescent="0.35">
      <c r="A6" s="247" t="s">
        <v>2327</v>
      </c>
      <c r="B6" s="248" t="s">
        <v>849</v>
      </c>
      <c r="C6" s="250">
        <v>90</v>
      </c>
    </row>
    <row r="7" spans="1:3" ht="54" x14ac:dyDescent="0.35">
      <c r="A7" s="247" t="s">
        <v>2328</v>
      </c>
      <c r="B7" s="248" t="s">
        <v>850</v>
      </c>
      <c r="C7" s="249">
        <v>30</v>
      </c>
    </row>
    <row r="8" spans="1:3" ht="36" x14ac:dyDescent="0.35">
      <c r="A8" s="247" t="s">
        <v>2329</v>
      </c>
      <c r="B8" s="248" t="s">
        <v>851</v>
      </c>
      <c r="C8" s="249">
        <v>30</v>
      </c>
    </row>
    <row r="9" spans="1:3" ht="18" x14ac:dyDescent="0.35">
      <c r="A9" s="247" t="s">
        <v>2330</v>
      </c>
      <c r="B9" s="248" t="s">
        <v>2147</v>
      </c>
      <c r="C9" s="249">
        <v>15</v>
      </c>
    </row>
    <row r="10" spans="1:3" ht="72" x14ac:dyDescent="0.35">
      <c r="A10" s="247" t="s">
        <v>2331</v>
      </c>
      <c r="B10" s="248" t="s">
        <v>853</v>
      </c>
      <c r="C10" s="249">
        <v>15</v>
      </c>
    </row>
    <row r="11" spans="1:3" ht="144" x14ac:dyDescent="0.35">
      <c r="A11" s="247" t="s">
        <v>2332</v>
      </c>
      <c r="B11" s="248" t="s">
        <v>854</v>
      </c>
      <c r="C11" s="249">
        <v>15</v>
      </c>
    </row>
    <row r="12" spans="1:3" ht="180" x14ac:dyDescent="0.35">
      <c r="A12" s="247" t="s">
        <v>2333</v>
      </c>
      <c r="B12" s="248" t="s">
        <v>855</v>
      </c>
      <c r="C12" s="249">
        <v>60</v>
      </c>
    </row>
    <row r="13" spans="1:3" ht="234" x14ac:dyDescent="0.35">
      <c r="A13" s="247" t="s">
        <v>2334</v>
      </c>
      <c r="B13" s="248" t="s">
        <v>856</v>
      </c>
      <c r="C13" s="249">
        <v>60</v>
      </c>
    </row>
    <row r="14" spans="1:3" ht="72" x14ac:dyDescent="0.35">
      <c r="A14" s="247" t="s">
        <v>2335</v>
      </c>
      <c r="B14" s="248" t="s">
        <v>857</v>
      </c>
      <c r="C14" s="249">
        <v>30</v>
      </c>
    </row>
    <row r="15" spans="1:3" ht="72" x14ac:dyDescent="0.35">
      <c r="A15" s="247" t="s">
        <v>2336</v>
      </c>
      <c r="B15" s="248" t="s">
        <v>858</v>
      </c>
      <c r="C15" s="249">
        <v>240</v>
      </c>
    </row>
    <row r="16" spans="1:3" ht="54" x14ac:dyDescent="0.35">
      <c r="A16" s="247" t="s">
        <v>2337</v>
      </c>
      <c r="B16" s="248" t="s">
        <v>859</v>
      </c>
      <c r="C16" s="249">
        <v>150</v>
      </c>
    </row>
    <row r="17" spans="1:3" ht="126" x14ac:dyDescent="0.35">
      <c r="A17" s="247" t="s">
        <v>2338</v>
      </c>
      <c r="B17" s="248" t="s">
        <v>860</v>
      </c>
      <c r="C17" s="249">
        <v>90</v>
      </c>
    </row>
    <row r="18" spans="1:3" ht="54" x14ac:dyDescent="0.35">
      <c r="A18" s="247" t="s">
        <v>2339</v>
      </c>
      <c r="B18" s="248" t="s">
        <v>810</v>
      </c>
      <c r="C18" s="249">
        <v>180</v>
      </c>
    </row>
    <row r="19" spans="1:3" ht="36" x14ac:dyDescent="0.35">
      <c r="A19" s="247" t="s">
        <v>2340</v>
      </c>
      <c r="B19" s="248" t="s">
        <v>845</v>
      </c>
      <c r="C19" s="249">
        <v>30</v>
      </c>
    </row>
    <row r="20" spans="1:3" ht="36" x14ac:dyDescent="0.35">
      <c r="A20" s="247" t="s">
        <v>2341</v>
      </c>
      <c r="B20" s="248" t="s">
        <v>846</v>
      </c>
      <c r="C20" s="249">
        <v>15</v>
      </c>
    </row>
    <row r="21" spans="1:3" ht="72" x14ac:dyDescent="0.35">
      <c r="A21" s="247" t="s">
        <v>2342</v>
      </c>
      <c r="B21" s="248" t="s">
        <v>847</v>
      </c>
      <c r="C21" s="249">
        <v>30</v>
      </c>
    </row>
    <row r="22" spans="1:3" ht="108" x14ac:dyDescent="0.35">
      <c r="A22" s="247" t="s">
        <v>2343</v>
      </c>
      <c r="B22" s="248" t="s">
        <v>848</v>
      </c>
      <c r="C22" s="250">
        <v>45</v>
      </c>
    </row>
    <row r="23" spans="1:3" ht="18" x14ac:dyDescent="0.35">
      <c r="A23" s="247" t="s">
        <v>2344</v>
      </c>
      <c r="B23" s="248" t="s">
        <v>827</v>
      </c>
      <c r="C23" s="250">
        <v>45</v>
      </c>
    </row>
    <row r="24" spans="1:3" ht="72" x14ac:dyDescent="0.35">
      <c r="A24" s="247" t="s">
        <v>2345</v>
      </c>
      <c r="B24" s="248" t="s">
        <v>849</v>
      </c>
      <c r="C24" s="250">
        <v>90</v>
      </c>
    </row>
    <row r="25" spans="1:3" ht="52.5" x14ac:dyDescent="0.35">
      <c r="A25" s="247" t="s">
        <v>2346</v>
      </c>
      <c r="B25" s="251" t="s">
        <v>850</v>
      </c>
      <c r="C25" s="252">
        <v>30</v>
      </c>
    </row>
    <row r="26" spans="1:3" ht="52.5" x14ac:dyDescent="0.35">
      <c r="A26" s="247" t="s">
        <v>2347</v>
      </c>
      <c r="B26" s="251" t="s">
        <v>852</v>
      </c>
      <c r="C26" s="252">
        <v>15</v>
      </c>
    </row>
    <row r="27" spans="1:3" ht="52.5" x14ac:dyDescent="0.35">
      <c r="A27" s="247" t="s">
        <v>2348</v>
      </c>
      <c r="B27" s="251" t="s">
        <v>881</v>
      </c>
      <c r="C27" s="252">
        <v>30</v>
      </c>
    </row>
    <row r="28" spans="1:3" ht="122.5" x14ac:dyDescent="0.35">
      <c r="A28" s="247" t="s">
        <v>2349</v>
      </c>
      <c r="B28" s="251" t="s">
        <v>882</v>
      </c>
      <c r="C28" s="252">
        <v>30</v>
      </c>
    </row>
    <row r="29" spans="1:3" ht="35" x14ac:dyDescent="0.35">
      <c r="A29" s="247" t="s">
        <v>2350</v>
      </c>
      <c r="B29" s="251" t="s">
        <v>851</v>
      </c>
      <c r="C29" s="252">
        <v>30</v>
      </c>
    </row>
    <row r="30" spans="1:3" ht="70" x14ac:dyDescent="0.35">
      <c r="A30" s="247" t="s">
        <v>2351</v>
      </c>
      <c r="B30" s="251" t="s">
        <v>864</v>
      </c>
      <c r="C30" s="252">
        <v>30</v>
      </c>
    </row>
    <row r="31" spans="1:3" ht="17.5" x14ac:dyDescent="0.35">
      <c r="A31" s="247" t="s">
        <v>2352</v>
      </c>
      <c r="B31" s="253" t="s">
        <v>883</v>
      </c>
      <c r="C31" s="254">
        <v>40</v>
      </c>
    </row>
    <row r="32" spans="1:3" ht="70" x14ac:dyDescent="0.35">
      <c r="A32" s="247" t="s">
        <v>2353</v>
      </c>
      <c r="B32" s="251" t="s">
        <v>884</v>
      </c>
      <c r="C32" s="252">
        <v>40</v>
      </c>
    </row>
    <row r="33" spans="1:3" ht="70" x14ac:dyDescent="0.35">
      <c r="A33" s="247" t="s">
        <v>2354</v>
      </c>
      <c r="B33" s="251" t="s">
        <v>853</v>
      </c>
      <c r="C33" s="252">
        <v>15</v>
      </c>
    </row>
    <row r="34" spans="1:3" ht="157.5" x14ac:dyDescent="0.35">
      <c r="A34" s="247" t="s">
        <v>2355</v>
      </c>
      <c r="B34" s="251" t="s">
        <v>885</v>
      </c>
      <c r="C34" s="252">
        <v>60</v>
      </c>
    </row>
    <row r="35" spans="1:3" ht="140" x14ac:dyDescent="0.35">
      <c r="A35" s="247" t="s">
        <v>2356</v>
      </c>
      <c r="B35" s="251" t="s">
        <v>886</v>
      </c>
      <c r="C35" s="252">
        <v>180</v>
      </c>
    </row>
    <row r="36" spans="1:3" ht="210" x14ac:dyDescent="0.35">
      <c r="A36" s="247" t="s">
        <v>2357</v>
      </c>
      <c r="B36" s="251" t="s">
        <v>887</v>
      </c>
      <c r="C36" s="252">
        <v>60</v>
      </c>
    </row>
    <row r="37" spans="1:3" ht="157.5" x14ac:dyDescent="0.35">
      <c r="A37" s="247" t="s">
        <v>2358</v>
      </c>
      <c r="B37" s="251" t="s">
        <v>844</v>
      </c>
      <c r="C37" s="252">
        <v>90</v>
      </c>
    </row>
    <row r="38" spans="1:3" ht="227.5" x14ac:dyDescent="0.35">
      <c r="A38" s="247" t="s">
        <v>2359</v>
      </c>
      <c r="B38" s="251" t="s">
        <v>888</v>
      </c>
      <c r="C38" s="252">
        <v>90</v>
      </c>
    </row>
    <row r="39" spans="1:3" ht="140" x14ac:dyDescent="0.35">
      <c r="A39" s="247" t="s">
        <v>2360</v>
      </c>
      <c r="B39" s="251" t="s">
        <v>889</v>
      </c>
      <c r="C39" s="252">
        <v>60</v>
      </c>
    </row>
    <row r="40" spans="1:3" ht="157.5" x14ac:dyDescent="0.35">
      <c r="A40" s="247" t="s">
        <v>2361</v>
      </c>
      <c r="B40" s="251" t="s">
        <v>890</v>
      </c>
      <c r="C40" s="252">
        <v>90</v>
      </c>
    </row>
    <row r="41" spans="1:3" ht="227.5" x14ac:dyDescent="0.35">
      <c r="A41" s="247" t="s">
        <v>2362</v>
      </c>
      <c r="B41" s="251" t="s">
        <v>891</v>
      </c>
      <c r="C41" s="252">
        <v>60</v>
      </c>
    </row>
    <row r="42" spans="1:3" ht="210" x14ac:dyDescent="0.35">
      <c r="A42" s="247" t="s">
        <v>2363</v>
      </c>
      <c r="B42" s="251" t="s">
        <v>892</v>
      </c>
      <c r="C42" s="252">
        <v>90</v>
      </c>
    </row>
    <row r="43" spans="1:3" ht="105" x14ac:dyDescent="0.35">
      <c r="A43" s="247" t="s">
        <v>2364</v>
      </c>
      <c r="B43" s="251" t="s">
        <v>893</v>
      </c>
      <c r="C43" s="255">
        <v>75</v>
      </c>
    </row>
    <row r="44" spans="1:3" ht="52.5" x14ac:dyDescent="0.35">
      <c r="A44" s="247" t="s">
        <v>2365</v>
      </c>
      <c r="B44" s="251" t="s">
        <v>894</v>
      </c>
      <c r="C44" s="252">
        <v>60</v>
      </c>
    </row>
    <row r="45" spans="1:3" ht="52.5" x14ac:dyDescent="0.35">
      <c r="A45" s="247" t="s">
        <v>2366</v>
      </c>
      <c r="B45" s="256" t="s">
        <v>810</v>
      </c>
      <c r="C45" s="252">
        <v>270</v>
      </c>
    </row>
    <row r="46" spans="1:3" ht="36" x14ac:dyDescent="0.35">
      <c r="A46" s="247" t="s">
        <v>2367</v>
      </c>
      <c r="B46" s="248" t="s">
        <v>845</v>
      </c>
      <c r="C46" s="249">
        <v>30</v>
      </c>
    </row>
    <row r="47" spans="1:3" ht="36" x14ac:dyDescent="0.35">
      <c r="A47" s="247" t="s">
        <v>2368</v>
      </c>
      <c r="B47" s="248" t="s">
        <v>846</v>
      </c>
      <c r="C47" s="249">
        <v>15</v>
      </c>
    </row>
    <row r="48" spans="1:3" ht="72" x14ac:dyDescent="0.35">
      <c r="A48" s="247" t="s">
        <v>2369</v>
      </c>
      <c r="B48" s="248" t="s">
        <v>847</v>
      </c>
      <c r="C48" s="249">
        <v>30</v>
      </c>
    </row>
    <row r="49" spans="1:3" ht="108" x14ac:dyDescent="0.35">
      <c r="A49" s="247" t="s">
        <v>2370</v>
      </c>
      <c r="B49" s="248" t="s">
        <v>848</v>
      </c>
      <c r="C49" s="250">
        <v>45</v>
      </c>
    </row>
    <row r="50" spans="1:3" ht="18" x14ac:dyDescent="0.35">
      <c r="A50" s="247" t="s">
        <v>2371</v>
      </c>
      <c r="B50" s="248" t="s">
        <v>827</v>
      </c>
      <c r="C50" s="250">
        <v>45</v>
      </c>
    </row>
    <row r="51" spans="1:3" ht="72" x14ac:dyDescent="0.35">
      <c r="A51" s="247" t="s">
        <v>2372</v>
      </c>
      <c r="B51" s="248" t="s">
        <v>849</v>
      </c>
      <c r="C51" s="250">
        <v>90</v>
      </c>
    </row>
    <row r="52" spans="1:3" ht="36.5" thickBot="1" x14ac:dyDescent="0.4">
      <c r="A52" s="247" t="s">
        <v>2373</v>
      </c>
      <c r="B52" s="257" t="s">
        <v>851</v>
      </c>
      <c r="C52" s="258">
        <v>30</v>
      </c>
    </row>
    <row r="53" spans="1:3" ht="72.5" thickBot="1" x14ac:dyDescent="0.4">
      <c r="A53" s="247" t="s">
        <v>2374</v>
      </c>
      <c r="B53" s="257" t="s">
        <v>911</v>
      </c>
      <c r="C53" s="258">
        <v>45</v>
      </c>
    </row>
    <row r="54" spans="1:3" ht="72.5" thickBot="1" x14ac:dyDescent="0.4">
      <c r="A54" s="247" t="s">
        <v>2375</v>
      </c>
      <c r="B54" s="257" t="s">
        <v>912</v>
      </c>
      <c r="C54" s="258">
        <v>45</v>
      </c>
    </row>
    <row r="55" spans="1:3" ht="72.5" thickBot="1" x14ac:dyDescent="0.4">
      <c r="A55" s="247" t="s">
        <v>2376</v>
      </c>
      <c r="B55" s="257" t="s">
        <v>913</v>
      </c>
      <c r="C55" s="258">
        <v>30</v>
      </c>
    </row>
    <row r="56" spans="1:3" ht="90.5" thickBot="1" x14ac:dyDescent="0.4">
      <c r="A56" s="247" t="s">
        <v>2377</v>
      </c>
      <c r="B56" s="257" t="s">
        <v>2290</v>
      </c>
      <c r="C56" s="258">
        <v>30</v>
      </c>
    </row>
    <row r="57" spans="1:3" ht="72.5" thickBot="1" x14ac:dyDescent="0.4">
      <c r="A57" s="247" t="s">
        <v>2378</v>
      </c>
      <c r="B57" s="257" t="s">
        <v>853</v>
      </c>
      <c r="C57" s="258">
        <v>30</v>
      </c>
    </row>
    <row r="58" spans="1:3" ht="36.5" thickBot="1" x14ac:dyDescent="0.4">
      <c r="A58" s="247" t="s">
        <v>2379</v>
      </c>
      <c r="B58" s="257" t="s">
        <v>872</v>
      </c>
      <c r="C58" s="258">
        <v>120</v>
      </c>
    </row>
    <row r="59" spans="1:3" ht="36.5" thickBot="1" x14ac:dyDescent="0.4">
      <c r="A59" s="247" t="s">
        <v>2380</v>
      </c>
      <c r="B59" s="257" t="s">
        <v>868</v>
      </c>
      <c r="C59" s="258">
        <v>120</v>
      </c>
    </row>
    <row r="60" spans="1:3" ht="54.5" thickBot="1" x14ac:dyDescent="0.4">
      <c r="A60" s="247" t="s">
        <v>2381</v>
      </c>
      <c r="B60" s="257" t="s">
        <v>914</v>
      </c>
      <c r="C60" s="258">
        <v>60</v>
      </c>
    </row>
    <row r="61" spans="1:3" ht="54.5" thickBot="1" x14ac:dyDescent="0.4">
      <c r="A61" s="247" t="s">
        <v>2382</v>
      </c>
      <c r="B61" s="257" t="s">
        <v>915</v>
      </c>
      <c r="C61" s="258">
        <v>60</v>
      </c>
    </row>
    <row r="62" spans="1:3" ht="72.5" thickBot="1" x14ac:dyDescent="0.4">
      <c r="A62" s="247" t="s">
        <v>2383</v>
      </c>
      <c r="B62" s="257" t="s">
        <v>2291</v>
      </c>
      <c r="C62" s="258">
        <v>60</v>
      </c>
    </row>
    <row r="63" spans="1:3" ht="36.5" thickBot="1" x14ac:dyDescent="0.4">
      <c r="A63" s="247" t="s">
        <v>2384</v>
      </c>
      <c r="B63" s="257" t="s">
        <v>916</v>
      </c>
      <c r="C63" s="258">
        <v>90</v>
      </c>
    </row>
    <row r="64" spans="1:3" ht="126.5" thickBot="1" x14ac:dyDescent="0.4">
      <c r="A64" s="247" t="s">
        <v>2385</v>
      </c>
      <c r="B64" s="257" t="s">
        <v>917</v>
      </c>
      <c r="C64" s="258">
        <v>120</v>
      </c>
    </row>
    <row r="65" spans="1:3" ht="126.5" thickBot="1" x14ac:dyDescent="0.4">
      <c r="A65" s="247" t="s">
        <v>2386</v>
      </c>
      <c r="B65" s="257" t="s">
        <v>918</v>
      </c>
      <c r="C65" s="258">
        <v>120</v>
      </c>
    </row>
    <row r="66" spans="1:3" ht="108.5" thickBot="1" x14ac:dyDescent="0.4">
      <c r="A66" s="247" t="s">
        <v>2387</v>
      </c>
      <c r="B66" s="257" t="s">
        <v>919</v>
      </c>
      <c r="C66" s="258">
        <v>75</v>
      </c>
    </row>
    <row r="67" spans="1:3" ht="108.5" thickBot="1" x14ac:dyDescent="0.4">
      <c r="A67" s="247" t="s">
        <v>2388</v>
      </c>
      <c r="B67" s="257" t="s">
        <v>920</v>
      </c>
      <c r="C67" s="258">
        <v>60</v>
      </c>
    </row>
    <row r="68" spans="1:3" ht="54.5" thickBot="1" x14ac:dyDescent="0.4">
      <c r="A68" s="247" t="s">
        <v>2389</v>
      </c>
      <c r="B68" s="257" t="s">
        <v>810</v>
      </c>
      <c r="C68" s="258">
        <v>270</v>
      </c>
    </row>
    <row r="69" spans="1:3" ht="36" x14ac:dyDescent="0.35">
      <c r="A69" s="247" t="s">
        <v>2390</v>
      </c>
      <c r="B69" s="248" t="s">
        <v>845</v>
      </c>
      <c r="C69" s="249">
        <v>30</v>
      </c>
    </row>
    <row r="70" spans="1:3" ht="36" x14ac:dyDescent="0.35">
      <c r="A70" s="247" t="s">
        <v>2391</v>
      </c>
      <c r="B70" s="248" t="s">
        <v>846</v>
      </c>
      <c r="C70" s="249">
        <v>15</v>
      </c>
    </row>
    <row r="71" spans="1:3" ht="72" x14ac:dyDescent="0.35">
      <c r="A71" s="247" t="s">
        <v>2392</v>
      </c>
      <c r="B71" s="248" t="s">
        <v>847</v>
      </c>
      <c r="C71" s="249">
        <v>30</v>
      </c>
    </row>
    <row r="72" spans="1:3" ht="108" x14ac:dyDescent="0.35">
      <c r="A72" s="247" t="s">
        <v>2393</v>
      </c>
      <c r="B72" s="248" t="s">
        <v>848</v>
      </c>
      <c r="C72" s="250">
        <v>45</v>
      </c>
    </row>
    <row r="73" spans="1:3" ht="18" x14ac:dyDescent="0.35">
      <c r="A73" s="247" t="s">
        <v>2394</v>
      </c>
      <c r="B73" s="248" t="s">
        <v>827</v>
      </c>
      <c r="C73" s="250">
        <v>45</v>
      </c>
    </row>
    <row r="74" spans="1:3" ht="72" x14ac:dyDescent="0.35">
      <c r="A74" s="247" t="s">
        <v>2395</v>
      </c>
      <c r="B74" s="248" t="s">
        <v>849</v>
      </c>
      <c r="C74" s="250">
        <v>90</v>
      </c>
    </row>
    <row r="75" spans="1:3" ht="31" x14ac:dyDescent="0.35">
      <c r="A75" s="247" t="s">
        <v>2396</v>
      </c>
      <c r="B75" s="259" t="s">
        <v>853</v>
      </c>
      <c r="C75" s="260">
        <v>30</v>
      </c>
    </row>
    <row r="76" spans="1:3" ht="31" x14ac:dyDescent="0.35">
      <c r="A76" s="247" t="s">
        <v>2397</v>
      </c>
      <c r="B76" s="259" t="s">
        <v>930</v>
      </c>
      <c r="C76" s="260">
        <v>30</v>
      </c>
    </row>
    <row r="77" spans="1:3" ht="31" x14ac:dyDescent="0.35">
      <c r="A77" s="247" t="s">
        <v>2398</v>
      </c>
      <c r="B77" s="259" t="s">
        <v>838</v>
      </c>
      <c r="C77" s="260">
        <v>60</v>
      </c>
    </row>
    <row r="78" spans="1:3" ht="31" x14ac:dyDescent="0.35">
      <c r="A78" s="247" t="s">
        <v>2399</v>
      </c>
      <c r="B78" s="259" t="s">
        <v>851</v>
      </c>
      <c r="C78" s="260">
        <v>30</v>
      </c>
    </row>
    <row r="79" spans="1:3" ht="15.5" x14ac:dyDescent="0.35">
      <c r="A79" s="247" t="s">
        <v>2400</v>
      </c>
      <c r="B79" s="259" t="s">
        <v>865</v>
      </c>
      <c r="C79" s="260">
        <v>30</v>
      </c>
    </row>
    <row r="80" spans="1:3" ht="31" x14ac:dyDescent="0.35">
      <c r="A80" s="247" t="s">
        <v>2401</v>
      </c>
      <c r="B80" s="259" t="s">
        <v>866</v>
      </c>
      <c r="C80" s="260">
        <v>30</v>
      </c>
    </row>
    <row r="81" spans="1:3" ht="31" x14ac:dyDescent="0.35">
      <c r="A81" s="247" t="s">
        <v>2402</v>
      </c>
      <c r="B81" s="259" t="s">
        <v>931</v>
      </c>
      <c r="C81" s="260">
        <v>60</v>
      </c>
    </row>
    <row r="82" spans="1:3" ht="31" x14ac:dyDescent="0.35">
      <c r="A82" s="247" t="s">
        <v>2403</v>
      </c>
      <c r="B82" s="259" t="s">
        <v>867</v>
      </c>
      <c r="C82" s="260">
        <v>90</v>
      </c>
    </row>
    <row r="83" spans="1:3" ht="46.5" x14ac:dyDescent="0.35">
      <c r="A83" s="247" t="s">
        <v>2404</v>
      </c>
      <c r="B83" s="259" t="s">
        <v>932</v>
      </c>
      <c r="C83" s="260">
        <v>60</v>
      </c>
    </row>
    <row r="84" spans="1:3" ht="31" x14ac:dyDescent="0.35">
      <c r="A84" s="247" t="s">
        <v>2405</v>
      </c>
      <c r="B84" s="259" t="s">
        <v>504</v>
      </c>
      <c r="C84" s="260">
        <v>180</v>
      </c>
    </row>
    <row r="85" spans="1:3" ht="31" x14ac:dyDescent="0.35">
      <c r="A85" s="247" t="s">
        <v>2406</v>
      </c>
      <c r="B85" s="259" t="s">
        <v>505</v>
      </c>
      <c r="C85" s="261">
        <v>60</v>
      </c>
    </row>
    <row r="86" spans="1:3" ht="46.5" x14ac:dyDescent="0.35">
      <c r="A86" s="247" t="s">
        <v>2407</v>
      </c>
      <c r="B86" s="259" t="s">
        <v>873</v>
      </c>
      <c r="C86" s="260">
        <v>90</v>
      </c>
    </row>
    <row r="87" spans="1:3" ht="31" x14ac:dyDescent="0.35">
      <c r="A87" s="247" t="s">
        <v>2408</v>
      </c>
      <c r="B87" s="259" t="s">
        <v>933</v>
      </c>
      <c r="C87" s="260">
        <v>90</v>
      </c>
    </row>
    <row r="88" spans="1:3" ht="31" x14ac:dyDescent="0.35">
      <c r="A88" s="247" t="s">
        <v>2409</v>
      </c>
      <c r="B88" s="259" t="s">
        <v>934</v>
      </c>
      <c r="C88" s="260">
        <v>180</v>
      </c>
    </row>
    <row r="89" spans="1:3" ht="31" x14ac:dyDescent="0.35">
      <c r="A89" s="247" t="s">
        <v>2410</v>
      </c>
      <c r="B89" s="259" t="s">
        <v>874</v>
      </c>
      <c r="C89" s="260">
        <v>120</v>
      </c>
    </row>
    <row r="90" spans="1:3" ht="62" x14ac:dyDescent="0.35">
      <c r="A90" s="247" t="s">
        <v>2411</v>
      </c>
      <c r="B90" s="259" t="s">
        <v>935</v>
      </c>
      <c r="C90" s="260">
        <v>120</v>
      </c>
    </row>
    <row r="91" spans="1:3" ht="46.5" x14ac:dyDescent="0.35">
      <c r="A91" s="247" t="s">
        <v>2412</v>
      </c>
      <c r="B91" s="259" t="s">
        <v>936</v>
      </c>
      <c r="C91" s="260">
        <v>90</v>
      </c>
    </row>
    <row r="92" spans="1:3" ht="31" x14ac:dyDescent="0.35">
      <c r="A92" s="247" t="s">
        <v>2413</v>
      </c>
      <c r="B92" s="259" t="s">
        <v>1237</v>
      </c>
      <c r="C92" s="260">
        <v>60</v>
      </c>
    </row>
    <row r="93" spans="1:3" ht="77.5" x14ac:dyDescent="0.35">
      <c r="A93" s="247" t="s">
        <v>2414</v>
      </c>
      <c r="B93" s="259" t="s">
        <v>937</v>
      </c>
      <c r="C93" s="260">
        <v>60</v>
      </c>
    </row>
    <row r="94" spans="1:3" ht="46.5" x14ac:dyDescent="0.35">
      <c r="A94" s="247" t="s">
        <v>2415</v>
      </c>
      <c r="B94" s="259" t="s">
        <v>810</v>
      </c>
      <c r="C94" s="260">
        <v>360</v>
      </c>
    </row>
    <row r="95" spans="1:3" ht="36" x14ac:dyDescent="0.35">
      <c r="A95" s="247" t="s">
        <v>2416</v>
      </c>
      <c r="B95" s="248" t="s">
        <v>845</v>
      </c>
      <c r="C95" s="249">
        <v>30</v>
      </c>
    </row>
    <row r="96" spans="1:3" ht="36" x14ac:dyDescent="0.35">
      <c r="A96" s="247" t="s">
        <v>2417</v>
      </c>
      <c r="B96" s="248" t="s">
        <v>846</v>
      </c>
      <c r="C96" s="249">
        <v>15</v>
      </c>
    </row>
    <row r="97" spans="1:3" ht="72" x14ac:dyDescent="0.35">
      <c r="A97" s="247" t="s">
        <v>2418</v>
      </c>
      <c r="B97" s="248" t="s">
        <v>847</v>
      </c>
      <c r="C97" s="249">
        <v>30</v>
      </c>
    </row>
    <row r="98" spans="1:3" ht="108" x14ac:dyDescent="0.35">
      <c r="A98" s="247" t="s">
        <v>2419</v>
      </c>
      <c r="B98" s="248" t="s">
        <v>848</v>
      </c>
      <c r="C98" s="250">
        <v>45</v>
      </c>
    </row>
    <row r="99" spans="1:3" ht="18" x14ac:dyDescent="0.35">
      <c r="A99" s="247" t="s">
        <v>2420</v>
      </c>
      <c r="B99" s="248" t="s">
        <v>827</v>
      </c>
      <c r="C99" s="250">
        <v>45</v>
      </c>
    </row>
    <row r="100" spans="1:3" ht="72" x14ac:dyDescent="0.35">
      <c r="A100" s="247" t="s">
        <v>2421</v>
      </c>
      <c r="B100" s="248" t="s">
        <v>849</v>
      </c>
      <c r="C100" s="250">
        <v>90</v>
      </c>
    </row>
    <row r="101" spans="1:3" ht="36" x14ac:dyDescent="0.35">
      <c r="A101" s="247" t="s">
        <v>2422</v>
      </c>
      <c r="B101" s="248" t="s">
        <v>851</v>
      </c>
      <c r="C101" s="249">
        <v>45</v>
      </c>
    </row>
    <row r="102" spans="1:3" ht="36" x14ac:dyDescent="0.35">
      <c r="A102" s="247" t="s">
        <v>2423</v>
      </c>
      <c r="B102" s="248" t="s">
        <v>941</v>
      </c>
      <c r="C102" s="249">
        <v>30</v>
      </c>
    </row>
    <row r="103" spans="1:3" ht="36" x14ac:dyDescent="0.35">
      <c r="A103" s="247" t="s">
        <v>2424</v>
      </c>
      <c r="B103" s="248" t="s">
        <v>839</v>
      </c>
      <c r="C103" s="249">
        <v>45</v>
      </c>
    </row>
    <row r="104" spans="1:3" ht="108" x14ac:dyDescent="0.35">
      <c r="A104" s="247" t="s">
        <v>2425</v>
      </c>
      <c r="B104" s="248" t="s">
        <v>942</v>
      </c>
      <c r="C104" s="249">
        <v>30</v>
      </c>
    </row>
    <row r="105" spans="1:3" ht="54" x14ac:dyDescent="0.35">
      <c r="A105" s="247" t="s">
        <v>2426</v>
      </c>
      <c r="B105" s="248" t="s">
        <v>943</v>
      </c>
      <c r="C105" s="249">
        <v>30</v>
      </c>
    </row>
    <row r="106" spans="1:3" ht="54" x14ac:dyDescent="0.35">
      <c r="A106" s="247" t="s">
        <v>2427</v>
      </c>
      <c r="B106" s="248" t="s">
        <v>944</v>
      </c>
      <c r="C106" s="249">
        <v>30</v>
      </c>
    </row>
    <row r="107" spans="1:3" ht="72" x14ac:dyDescent="0.35">
      <c r="A107" s="247" t="s">
        <v>2428</v>
      </c>
      <c r="B107" s="248" t="s">
        <v>864</v>
      </c>
      <c r="C107" s="249">
        <v>30</v>
      </c>
    </row>
    <row r="108" spans="1:3" ht="72" x14ac:dyDescent="0.35">
      <c r="A108" s="247" t="s">
        <v>2429</v>
      </c>
      <c r="B108" s="248" t="s">
        <v>853</v>
      </c>
      <c r="C108" s="249">
        <v>15</v>
      </c>
    </row>
    <row r="109" spans="1:3" ht="36" x14ac:dyDescent="0.35">
      <c r="A109" s="247" t="s">
        <v>2430</v>
      </c>
      <c r="B109" s="248" t="s">
        <v>945</v>
      </c>
      <c r="C109" s="249">
        <v>60</v>
      </c>
    </row>
    <row r="110" spans="1:3" ht="54" x14ac:dyDescent="0.35">
      <c r="A110" s="247" t="s">
        <v>2431</v>
      </c>
      <c r="B110" s="248" t="s">
        <v>950</v>
      </c>
      <c r="C110" s="249">
        <v>120</v>
      </c>
    </row>
    <row r="111" spans="1:3" ht="18" x14ac:dyDescent="0.35">
      <c r="A111" s="247" t="s">
        <v>2432</v>
      </c>
      <c r="B111" s="248" t="s">
        <v>951</v>
      </c>
      <c r="C111" s="249">
        <v>90</v>
      </c>
    </row>
    <row r="112" spans="1:3" ht="72" x14ac:dyDescent="0.35">
      <c r="A112" s="247" t="s">
        <v>2433</v>
      </c>
      <c r="B112" s="248" t="s">
        <v>966</v>
      </c>
      <c r="C112" s="249">
        <v>90</v>
      </c>
    </row>
    <row r="113" spans="1:3" ht="54" x14ac:dyDescent="0.35">
      <c r="A113" s="247" t="s">
        <v>2434</v>
      </c>
      <c r="B113" s="248" t="s">
        <v>953</v>
      </c>
      <c r="C113" s="249">
        <v>60</v>
      </c>
    </row>
    <row r="114" spans="1:3" ht="36" x14ac:dyDescent="0.35">
      <c r="A114" s="247" t="s">
        <v>2435</v>
      </c>
      <c r="B114" s="248" t="s">
        <v>954</v>
      </c>
      <c r="C114" s="249">
        <v>60</v>
      </c>
    </row>
    <row r="115" spans="1:3" ht="90" x14ac:dyDescent="0.35">
      <c r="A115" s="247" t="s">
        <v>2436</v>
      </c>
      <c r="B115" s="248" t="s">
        <v>967</v>
      </c>
      <c r="C115" s="249">
        <v>60</v>
      </c>
    </row>
    <row r="116" spans="1:3" ht="72" x14ac:dyDescent="0.35">
      <c r="A116" s="247" t="s">
        <v>2437</v>
      </c>
      <c r="B116" s="248" t="s">
        <v>956</v>
      </c>
      <c r="C116" s="249">
        <v>90</v>
      </c>
    </row>
    <row r="117" spans="1:3" ht="72" x14ac:dyDescent="0.35">
      <c r="A117" s="247" t="s">
        <v>2438</v>
      </c>
      <c r="B117" s="248" t="s">
        <v>957</v>
      </c>
      <c r="C117" s="249">
        <v>90</v>
      </c>
    </row>
    <row r="118" spans="1:3" ht="90" x14ac:dyDescent="0.35">
      <c r="A118" s="247" t="s">
        <v>2439</v>
      </c>
      <c r="B118" s="248" t="s">
        <v>968</v>
      </c>
      <c r="C118" s="249">
        <v>60</v>
      </c>
    </row>
    <row r="119" spans="1:3" ht="90" x14ac:dyDescent="0.35">
      <c r="A119" s="247" t="s">
        <v>2440</v>
      </c>
      <c r="B119" s="248" t="s">
        <v>959</v>
      </c>
      <c r="C119" s="249">
        <v>120</v>
      </c>
    </row>
    <row r="120" spans="1:3" ht="54" x14ac:dyDescent="0.35">
      <c r="A120" s="247" t="s">
        <v>2441</v>
      </c>
      <c r="B120" s="248" t="s">
        <v>960</v>
      </c>
      <c r="C120" s="249">
        <v>60</v>
      </c>
    </row>
    <row r="121" spans="1:3" ht="54" x14ac:dyDescent="0.35">
      <c r="A121" s="247" t="s">
        <v>2442</v>
      </c>
      <c r="B121" s="248" t="s">
        <v>961</v>
      </c>
      <c r="C121" s="249">
        <v>60</v>
      </c>
    </row>
    <row r="122" spans="1:3" ht="36" x14ac:dyDescent="0.35">
      <c r="A122" s="247" t="s">
        <v>2443</v>
      </c>
      <c r="B122" s="248" t="s">
        <v>962</v>
      </c>
      <c r="C122" s="249">
        <v>60</v>
      </c>
    </row>
    <row r="123" spans="1:3" ht="108" x14ac:dyDescent="0.35">
      <c r="A123" s="247" t="s">
        <v>2444</v>
      </c>
      <c r="B123" s="248" t="s">
        <v>963</v>
      </c>
      <c r="C123" s="249">
        <v>90</v>
      </c>
    </row>
    <row r="124" spans="1:3" ht="108" x14ac:dyDescent="0.35">
      <c r="A124" s="247" t="s">
        <v>2445</v>
      </c>
      <c r="B124" s="248" t="s">
        <v>964</v>
      </c>
      <c r="C124" s="249">
        <v>60</v>
      </c>
    </row>
    <row r="125" spans="1:3" ht="54" x14ac:dyDescent="0.35">
      <c r="A125" s="247" t="s">
        <v>2446</v>
      </c>
      <c r="B125" s="248" t="s">
        <v>969</v>
      </c>
      <c r="C125" s="249">
        <v>60</v>
      </c>
    </row>
    <row r="126" spans="1:3" ht="54" x14ac:dyDescent="0.35">
      <c r="A126" s="247" t="s">
        <v>2447</v>
      </c>
      <c r="B126" s="248" t="s">
        <v>810</v>
      </c>
      <c r="C126" s="249">
        <v>270</v>
      </c>
    </row>
    <row r="127" spans="1:3" ht="36" x14ac:dyDescent="0.35">
      <c r="A127" s="247" t="s">
        <v>2448</v>
      </c>
      <c r="B127" s="248" t="s">
        <v>845</v>
      </c>
      <c r="C127" s="249">
        <v>30</v>
      </c>
    </row>
    <row r="128" spans="1:3" ht="36" x14ac:dyDescent="0.35">
      <c r="A128" s="247" t="s">
        <v>2449</v>
      </c>
      <c r="B128" s="248" t="s">
        <v>846</v>
      </c>
      <c r="C128" s="249">
        <v>15</v>
      </c>
    </row>
    <row r="129" spans="1:3" ht="72" x14ac:dyDescent="0.35">
      <c r="A129" s="247" t="s">
        <v>2450</v>
      </c>
      <c r="B129" s="248" t="s">
        <v>847</v>
      </c>
      <c r="C129" s="249">
        <v>30</v>
      </c>
    </row>
    <row r="130" spans="1:3" ht="108" x14ac:dyDescent="0.35">
      <c r="A130" s="247" t="s">
        <v>2451</v>
      </c>
      <c r="B130" s="248" t="s">
        <v>848</v>
      </c>
      <c r="C130" s="250">
        <v>45</v>
      </c>
    </row>
    <row r="131" spans="1:3" ht="18" x14ac:dyDescent="0.35">
      <c r="A131" s="247" t="s">
        <v>2452</v>
      </c>
      <c r="B131" s="248" t="s">
        <v>827</v>
      </c>
      <c r="C131" s="250">
        <v>45</v>
      </c>
    </row>
    <row r="132" spans="1:3" ht="72" x14ac:dyDescent="0.35">
      <c r="A132" s="247" t="s">
        <v>2453</v>
      </c>
      <c r="B132" s="248" t="s">
        <v>849</v>
      </c>
      <c r="C132" s="250">
        <v>90</v>
      </c>
    </row>
    <row r="133" spans="1:3" ht="18" x14ac:dyDescent="0.35">
      <c r="A133" s="247" t="s">
        <v>2454</v>
      </c>
      <c r="B133" s="262" t="s">
        <v>853</v>
      </c>
      <c r="C133" s="263">
        <v>30</v>
      </c>
    </row>
    <row r="134" spans="1:3" ht="18" x14ac:dyDescent="0.35">
      <c r="A134" s="247" t="s">
        <v>2455</v>
      </c>
      <c r="B134" s="262" t="s">
        <v>972</v>
      </c>
      <c r="C134" s="263">
        <v>60</v>
      </c>
    </row>
    <row r="135" spans="1:3" ht="126" x14ac:dyDescent="0.35">
      <c r="A135" s="247" t="s">
        <v>2456</v>
      </c>
      <c r="B135" s="264" t="s">
        <v>882</v>
      </c>
      <c r="C135" s="263">
        <v>30</v>
      </c>
    </row>
    <row r="136" spans="1:3" ht="18" x14ac:dyDescent="0.35">
      <c r="A136" s="247" t="s">
        <v>2457</v>
      </c>
      <c r="B136" s="262" t="s">
        <v>973</v>
      </c>
      <c r="C136" s="263">
        <v>30</v>
      </c>
    </row>
    <row r="137" spans="1:3" ht="18" x14ac:dyDescent="0.35">
      <c r="A137" s="247" t="s">
        <v>2458</v>
      </c>
      <c r="B137" s="262" t="s">
        <v>839</v>
      </c>
      <c r="C137" s="263">
        <v>45</v>
      </c>
    </row>
    <row r="138" spans="1:3" ht="18" x14ac:dyDescent="0.35">
      <c r="A138" s="247" t="s">
        <v>2459</v>
      </c>
      <c r="B138" s="262" t="s">
        <v>944</v>
      </c>
      <c r="C138" s="263">
        <v>30</v>
      </c>
    </row>
    <row r="139" spans="1:3" ht="18" x14ac:dyDescent="0.35">
      <c r="A139" s="247" t="s">
        <v>2460</v>
      </c>
      <c r="B139" s="262" t="s">
        <v>864</v>
      </c>
      <c r="C139" s="263">
        <v>30</v>
      </c>
    </row>
    <row r="140" spans="1:3" ht="18" x14ac:dyDescent="0.35">
      <c r="A140" s="247" t="s">
        <v>2461</v>
      </c>
      <c r="B140" s="262" t="s">
        <v>974</v>
      </c>
      <c r="C140" s="263">
        <v>90</v>
      </c>
    </row>
    <row r="141" spans="1:3" ht="18" x14ac:dyDescent="0.35">
      <c r="A141" s="247" t="s">
        <v>2462</v>
      </c>
      <c r="B141" s="262" t="s">
        <v>975</v>
      </c>
      <c r="C141" s="263">
        <v>180</v>
      </c>
    </row>
    <row r="142" spans="1:3" ht="18" x14ac:dyDescent="0.35">
      <c r="A142" s="247" t="s">
        <v>2463</v>
      </c>
      <c r="B142" s="262" t="s">
        <v>976</v>
      </c>
      <c r="C142" s="263">
        <v>180</v>
      </c>
    </row>
    <row r="143" spans="1:3" ht="18" x14ac:dyDescent="0.35">
      <c r="A143" s="247" t="s">
        <v>2464</v>
      </c>
      <c r="B143" s="262" t="s">
        <v>977</v>
      </c>
      <c r="C143" s="263">
        <v>90</v>
      </c>
    </row>
    <row r="144" spans="1:3" ht="18" x14ac:dyDescent="0.35">
      <c r="A144" s="247" t="s">
        <v>2465</v>
      </c>
      <c r="B144" s="262" t="s">
        <v>978</v>
      </c>
      <c r="C144" s="263">
        <v>90</v>
      </c>
    </row>
    <row r="145" spans="1:3" ht="18" x14ac:dyDescent="0.35">
      <c r="A145" s="247" t="s">
        <v>2466</v>
      </c>
      <c r="B145" s="262" t="s">
        <v>979</v>
      </c>
      <c r="C145" s="263">
        <v>60</v>
      </c>
    </row>
    <row r="146" spans="1:3" ht="18" x14ac:dyDescent="0.35">
      <c r="A146" s="247" t="s">
        <v>2467</v>
      </c>
      <c r="B146" s="262" t="s">
        <v>980</v>
      </c>
      <c r="C146" s="263">
        <v>60</v>
      </c>
    </row>
    <row r="147" spans="1:3" ht="18" x14ac:dyDescent="0.35">
      <c r="A147" s="247" t="s">
        <v>2468</v>
      </c>
      <c r="B147" s="262" t="s">
        <v>981</v>
      </c>
      <c r="C147" s="263">
        <v>30</v>
      </c>
    </row>
    <row r="148" spans="1:3" ht="18" x14ac:dyDescent="0.35">
      <c r="A148" s="247" t="s">
        <v>2469</v>
      </c>
      <c r="B148" s="262" t="s">
        <v>982</v>
      </c>
      <c r="C148" s="263">
        <v>60</v>
      </c>
    </row>
    <row r="149" spans="1:3" ht="18" x14ac:dyDescent="0.35">
      <c r="A149" s="247" t="s">
        <v>2470</v>
      </c>
      <c r="B149" s="262" t="s">
        <v>983</v>
      </c>
      <c r="C149" s="263">
        <v>60</v>
      </c>
    </row>
    <row r="150" spans="1:3" ht="18" x14ac:dyDescent="0.35">
      <c r="A150" s="247" t="s">
        <v>2471</v>
      </c>
      <c r="B150" s="262" t="s">
        <v>984</v>
      </c>
      <c r="C150" s="263">
        <v>60</v>
      </c>
    </row>
    <row r="151" spans="1:3" ht="18" x14ac:dyDescent="0.35">
      <c r="A151" s="247" t="s">
        <v>2472</v>
      </c>
      <c r="B151" s="262" t="s">
        <v>985</v>
      </c>
      <c r="C151" s="263">
        <v>180</v>
      </c>
    </row>
    <row r="152" spans="1:3" ht="36" x14ac:dyDescent="0.35">
      <c r="A152" s="247" t="s">
        <v>2473</v>
      </c>
      <c r="B152" s="248" t="s">
        <v>845</v>
      </c>
      <c r="C152" s="249">
        <v>30</v>
      </c>
    </row>
    <row r="153" spans="1:3" ht="36" x14ac:dyDescent="0.35">
      <c r="A153" s="247" t="s">
        <v>2474</v>
      </c>
      <c r="B153" s="248" t="s">
        <v>846</v>
      </c>
      <c r="C153" s="249">
        <v>15</v>
      </c>
    </row>
    <row r="154" spans="1:3" ht="72" x14ac:dyDescent="0.35">
      <c r="A154" s="247" t="s">
        <v>2475</v>
      </c>
      <c r="B154" s="248" t="s">
        <v>847</v>
      </c>
      <c r="C154" s="249">
        <v>30</v>
      </c>
    </row>
    <row r="155" spans="1:3" ht="108" x14ac:dyDescent="0.35">
      <c r="A155" s="247" t="s">
        <v>2476</v>
      </c>
      <c r="B155" s="248" t="s">
        <v>848</v>
      </c>
      <c r="C155" s="250">
        <v>45</v>
      </c>
    </row>
    <row r="156" spans="1:3" ht="18" x14ac:dyDescent="0.35">
      <c r="A156" s="247" t="s">
        <v>2477</v>
      </c>
      <c r="B156" s="248" t="s">
        <v>827</v>
      </c>
      <c r="C156" s="250">
        <v>45</v>
      </c>
    </row>
    <row r="157" spans="1:3" ht="72" x14ac:dyDescent="0.35">
      <c r="A157" s="247" t="s">
        <v>2478</v>
      </c>
      <c r="B157" s="248" t="s">
        <v>849</v>
      </c>
      <c r="C157" s="250">
        <v>90</v>
      </c>
    </row>
    <row r="158" spans="1:3" ht="36" x14ac:dyDescent="0.35">
      <c r="A158" s="247" t="s">
        <v>2479</v>
      </c>
      <c r="B158" s="265" t="s">
        <v>851</v>
      </c>
      <c r="C158" s="266">
        <v>75</v>
      </c>
    </row>
    <row r="159" spans="1:3" ht="54" x14ac:dyDescent="0.35">
      <c r="A159" s="247" t="s">
        <v>2480</v>
      </c>
      <c r="B159" s="265" t="s">
        <v>996</v>
      </c>
      <c r="C159" s="266">
        <v>30</v>
      </c>
    </row>
    <row r="160" spans="1:3" ht="54" x14ac:dyDescent="0.35">
      <c r="A160" s="247" t="s">
        <v>2481</v>
      </c>
      <c r="B160" s="265" t="s">
        <v>850</v>
      </c>
      <c r="C160" s="266">
        <v>30</v>
      </c>
    </row>
    <row r="161" spans="1:3" ht="72" x14ac:dyDescent="0.35">
      <c r="A161" s="247" t="s">
        <v>2482</v>
      </c>
      <c r="B161" s="265" t="s">
        <v>997</v>
      </c>
      <c r="C161" s="266">
        <v>30</v>
      </c>
    </row>
    <row r="162" spans="1:3" ht="54" x14ac:dyDescent="0.35">
      <c r="A162" s="247" t="s">
        <v>2483</v>
      </c>
      <c r="B162" s="265" t="s">
        <v>998</v>
      </c>
      <c r="C162" s="266">
        <v>30</v>
      </c>
    </row>
    <row r="163" spans="1:3" ht="72" x14ac:dyDescent="0.35">
      <c r="A163" s="247" t="s">
        <v>2484</v>
      </c>
      <c r="B163" s="265" t="s">
        <v>853</v>
      </c>
      <c r="C163" s="266">
        <v>30</v>
      </c>
    </row>
    <row r="164" spans="1:3" ht="36" x14ac:dyDescent="0.35">
      <c r="A164" s="247" t="s">
        <v>2485</v>
      </c>
      <c r="B164" s="248" t="s">
        <v>999</v>
      </c>
      <c r="C164" s="266">
        <v>60</v>
      </c>
    </row>
    <row r="165" spans="1:3" ht="54" x14ac:dyDescent="0.35">
      <c r="A165" s="247" t="s">
        <v>2486</v>
      </c>
      <c r="B165" s="248" t="s">
        <v>1000</v>
      </c>
      <c r="C165" s="267">
        <v>120</v>
      </c>
    </row>
    <row r="166" spans="1:3" ht="126" x14ac:dyDescent="0.35">
      <c r="A166" s="247" t="s">
        <v>2487</v>
      </c>
      <c r="B166" s="248" t="s">
        <v>1001</v>
      </c>
      <c r="C166" s="267">
        <v>90</v>
      </c>
    </row>
    <row r="167" spans="1:3" ht="108" x14ac:dyDescent="0.35">
      <c r="A167" s="247" t="s">
        <v>2488</v>
      </c>
      <c r="B167" s="248" t="s">
        <v>1002</v>
      </c>
      <c r="C167" s="266">
        <v>60</v>
      </c>
    </row>
    <row r="168" spans="1:3" ht="90" x14ac:dyDescent="0.35">
      <c r="A168" s="247" t="s">
        <v>2489</v>
      </c>
      <c r="B168" s="248" t="s">
        <v>1003</v>
      </c>
      <c r="C168" s="267">
        <v>120</v>
      </c>
    </row>
    <row r="169" spans="1:3" ht="108" x14ac:dyDescent="0.35">
      <c r="A169" s="247" t="s">
        <v>2490</v>
      </c>
      <c r="B169" s="248" t="s">
        <v>1004</v>
      </c>
      <c r="C169" s="267">
        <v>90</v>
      </c>
    </row>
    <row r="170" spans="1:3" ht="18" x14ac:dyDescent="0.35">
      <c r="A170" s="247" t="s">
        <v>2491</v>
      </c>
      <c r="B170" s="248" t="s">
        <v>1005</v>
      </c>
      <c r="C170" s="267">
        <v>60</v>
      </c>
    </row>
    <row r="171" spans="1:3" ht="54" x14ac:dyDescent="0.35">
      <c r="A171" s="247" t="s">
        <v>2492</v>
      </c>
      <c r="B171" s="248" t="s">
        <v>1007</v>
      </c>
      <c r="C171" s="266">
        <v>60</v>
      </c>
    </row>
    <row r="172" spans="1:3" ht="180" x14ac:dyDescent="0.35">
      <c r="A172" s="247" t="s">
        <v>2493</v>
      </c>
      <c r="B172" s="248" t="s">
        <v>1008</v>
      </c>
      <c r="C172" s="267">
        <v>60</v>
      </c>
    </row>
    <row r="173" spans="1:3" ht="90" x14ac:dyDescent="0.35">
      <c r="A173" s="247" t="s">
        <v>2494</v>
      </c>
      <c r="B173" s="248" t="s">
        <v>1009</v>
      </c>
      <c r="C173" s="266">
        <v>60</v>
      </c>
    </row>
    <row r="174" spans="1:3" ht="72" x14ac:dyDescent="0.35">
      <c r="A174" s="247" t="s">
        <v>2495</v>
      </c>
      <c r="B174" s="248" t="s">
        <v>1010</v>
      </c>
      <c r="C174" s="266">
        <v>60</v>
      </c>
    </row>
    <row r="175" spans="1:3" ht="108" x14ac:dyDescent="0.35">
      <c r="A175" s="247" t="s">
        <v>2496</v>
      </c>
      <c r="B175" s="248" t="s">
        <v>1011</v>
      </c>
      <c r="C175" s="267">
        <v>90</v>
      </c>
    </row>
    <row r="176" spans="1:3" ht="162" x14ac:dyDescent="0.35">
      <c r="A176" s="247" t="s">
        <v>2497</v>
      </c>
      <c r="B176" s="248" t="s">
        <v>1012</v>
      </c>
      <c r="C176" s="267">
        <v>60</v>
      </c>
    </row>
    <row r="177" spans="1:3" ht="90" x14ac:dyDescent="0.35">
      <c r="A177" s="247" t="s">
        <v>2498</v>
      </c>
      <c r="B177" s="248" t="s">
        <v>1013</v>
      </c>
      <c r="C177" s="266">
        <v>60</v>
      </c>
    </row>
    <row r="178" spans="1:3" ht="72" x14ac:dyDescent="0.35">
      <c r="A178" s="247" t="s">
        <v>2499</v>
      </c>
      <c r="B178" s="248" t="s">
        <v>1014</v>
      </c>
      <c r="C178" s="266">
        <v>180</v>
      </c>
    </row>
    <row r="179" spans="1:3" ht="36" x14ac:dyDescent="0.35">
      <c r="A179" s="247" t="s">
        <v>2500</v>
      </c>
      <c r="B179" s="248" t="s">
        <v>845</v>
      </c>
      <c r="C179" s="249">
        <v>30</v>
      </c>
    </row>
    <row r="180" spans="1:3" ht="36" x14ac:dyDescent="0.35">
      <c r="A180" s="247" t="s">
        <v>2501</v>
      </c>
      <c r="B180" s="248" t="s">
        <v>846</v>
      </c>
      <c r="C180" s="249">
        <v>15</v>
      </c>
    </row>
    <row r="181" spans="1:3" ht="72" x14ac:dyDescent="0.35">
      <c r="A181" s="247" t="s">
        <v>2502</v>
      </c>
      <c r="B181" s="248" t="s">
        <v>847</v>
      </c>
      <c r="C181" s="249">
        <v>30</v>
      </c>
    </row>
    <row r="182" spans="1:3" ht="108" x14ac:dyDescent="0.35">
      <c r="A182" s="247" t="s">
        <v>2503</v>
      </c>
      <c r="B182" s="248" t="s">
        <v>848</v>
      </c>
      <c r="C182" s="250">
        <v>45</v>
      </c>
    </row>
    <row r="183" spans="1:3" ht="18" x14ac:dyDescent="0.35">
      <c r="A183" s="247" t="s">
        <v>2504</v>
      </c>
      <c r="B183" s="248" t="s">
        <v>827</v>
      </c>
      <c r="C183" s="250">
        <v>45</v>
      </c>
    </row>
    <row r="184" spans="1:3" ht="72" x14ac:dyDescent="0.35">
      <c r="A184" s="247" t="s">
        <v>2505</v>
      </c>
      <c r="B184" s="248" t="s">
        <v>849</v>
      </c>
      <c r="C184" s="250">
        <v>90</v>
      </c>
    </row>
    <row r="185" spans="1:3" ht="36" x14ac:dyDescent="0.35">
      <c r="A185" s="247" t="s">
        <v>2506</v>
      </c>
      <c r="B185" s="265" t="s">
        <v>851</v>
      </c>
      <c r="C185" s="249">
        <v>60</v>
      </c>
    </row>
    <row r="186" spans="1:3" ht="54" x14ac:dyDescent="0.35">
      <c r="A186" s="247" t="s">
        <v>2507</v>
      </c>
      <c r="B186" s="265" t="s">
        <v>996</v>
      </c>
      <c r="C186" s="249">
        <v>30</v>
      </c>
    </row>
    <row r="187" spans="1:3" ht="54" x14ac:dyDescent="0.35">
      <c r="A187" s="247" t="s">
        <v>2508</v>
      </c>
      <c r="B187" s="265" t="s">
        <v>850</v>
      </c>
      <c r="C187" s="249">
        <v>30</v>
      </c>
    </row>
    <row r="188" spans="1:3" ht="72" x14ac:dyDescent="0.35">
      <c r="A188" s="247" t="s">
        <v>2509</v>
      </c>
      <c r="B188" s="265" t="s">
        <v>997</v>
      </c>
      <c r="C188" s="249">
        <v>30</v>
      </c>
    </row>
    <row r="189" spans="1:3" ht="72" x14ac:dyDescent="0.35">
      <c r="A189" s="247" t="s">
        <v>2510</v>
      </c>
      <c r="B189" s="265" t="s">
        <v>876</v>
      </c>
      <c r="C189" s="249">
        <v>30</v>
      </c>
    </row>
    <row r="190" spans="1:3" ht="162" x14ac:dyDescent="0.35">
      <c r="A190" s="247" t="s">
        <v>2511</v>
      </c>
      <c r="B190" s="265" t="s">
        <v>1238</v>
      </c>
      <c r="C190" s="268">
        <f>SUM(C191:C201)</f>
        <v>930</v>
      </c>
    </row>
    <row r="191" spans="1:3" ht="90" x14ac:dyDescent="0.35">
      <c r="A191" s="247" t="s">
        <v>2512</v>
      </c>
      <c r="B191" s="265" t="s">
        <v>1031</v>
      </c>
      <c r="C191" s="249">
        <v>60</v>
      </c>
    </row>
    <row r="192" spans="1:3" ht="36" x14ac:dyDescent="0.35">
      <c r="A192" s="247" t="s">
        <v>2513</v>
      </c>
      <c r="B192" s="265" t="s">
        <v>1032</v>
      </c>
      <c r="C192" s="249">
        <v>60</v>
      </c>
    </row>
    <row r="193" spans="1:3" ht="72" x14ac:dyDescent="0.35">
      <c r="A193" s="247" t="s">
        <v>2514</v>
      </c>
      <c r="B193" s="265" t="s">
        <v>1033</v>
      </c>
      <c r="C193" s="249">
        <v>60</v>
      </c>
    </row>
    <row r="194" spans="1:3" ht="54" x14ac:dyDescent="0.35">
      <c r="A194" s="247" t="s">
        <v>2515</v>
      </c>
      <c r="B194" s="265" t="s">
        <v>1034</v>
      </c>
      <c r="C194" s="249">
        <v>120</v>
      </c>
    </row>
    <row r="195" spans="1:3" ht="90" x14ac:dyDescent="0.35">
      <c r="A195" s="247" t="s">
        <v>2516</v>
      </c>
      <c r="B195" s="265" t="s">
        <v>1035</v>
      </c>
      <c r="C195" s="249">
        <v>60</v>
      </c>
    </row>
    <row r="196" spans="1:3" ht="90" x14ac:dyDescent="0.35">
      <c r="A196" s="247" t="s">
        <v>2517</v>
      </c>
      <c r="B196" s="265" t="s">
        <v>1036</v>
      </c>
      <c r="C196" s="249">
        <v>120</v>
      </c>
    </row>
    <row r="197" spans="1:3" ht="54" x14ac:dyDescent="0.35">
      <c r="A197" s="247" t="s">
        <v>2518</v>
      </c>
      <c r="B197" s="265" t="s">
        <v>1037</v>
      </c>
      <c r="C197" s="249">
        <v>60</v>
      </c>
    </row>
    <row r="198" spans="1:3" ht="90" x14ac:dyDescent="0.35">
      <c r="A198" s="247" t="s">
        <v>2519</v>
      </c>
      <c r="B198" s="265" t="s">
        <v>1038</v>
      </c>
      <c r="C198" s="249">
        <v>90</v>
      </c>
    </row>
    <row r="199" spans="1:3" ht="36" x14ac:dyDescent="0.35">
      <c r="A199" s="247" t="s">
        <v>2520</v>
      </c>
      <c r="B199" s="265" t="s">
        <v>1039</v>
      </c>
      <c r="C199" s="249">
        <v>90</v>
      </c>
    </row>
    <row r="200" spans="1:3" ht="72" x14ac:dyDescent="0.35">
      <c r="A200" s="247" t="s">
        <v>2521</v>
      </c>
      <c r="B200" s="265" t="s">
        <v>1040</v>
      </c>
      <c r="C200" s="249">
        <v>60</v>
      </c>
    </row>
    <row r="201" spans="1:3" ht="90" x14ac:dyDescent="0.35">
      <c r="A201" s="247" t="s">
        <v>2522</v>
      </c>
      <c r="B201" s="265" t="s">
        <v>1041</v>
      </c>
      <c r="C201" s="249">
        <v>150</v>
      </c>
    </row>
    <row r="202" spans="1:3" ht="36" x14ac:dyDescent="0.35">
      <c r="A202" s="247" t="s">
        <v>2523</v>
      </c>
      <c r="B202" s="248" t="s">
        <v>845</v>
      </c>
      <c r="C202" s="249">
        <v>30</v>
      </c>
    </row>
    <row r="203" spans="1:3" ht="36" x14ac:dyDescent="0.35">
      <c r="A203" s="247" t="s">
        <v>2524</v>
      </c>
      <c r="B203" s="248" t="s">
        <v>846</v>
      </c>
      <c r="C203" s="249">
        <v>15</v>
      </c>
    </row>
    <row r="204" spans="1:3" ht="72" x14ac:dyDescent="0.35">
      <c r="A204" s="247" t="s">
        <v>2525</v>
      </c>
      <c r="B204" s="248" t="s">
        <v>847</v>
      </c>
      <c r="C204" s="249">
        <v>30</v>
      </c>
    </row>
    <row r="205" spans="1:3" ht="108" x14ac:dyDescent="0.35">
      <c r="A205" s="247" t="s">
        <v>2526</v>
      </c>
      <c r="B205" s="248" t="s">
        <v>848</v>
      </c>
      <c r="C205" s="250">
        <v>45</v>
      </c>
    </row>
    <row r="206" spans="1:3" ht="18" x14ac:dyDescent="0.35">
      <c r="A206" s="247" t="s">
        <v>2527</v>
      </c>
      <c r="B206" s="248" t="s">
        <v>827</v>
      </c>
      <c r="C206" s="250">
        <v>45</v>
      </c>
    </row>
    <row r="207" spans="1:3" ht="72" x14ac:dyDescent="0.35">
      <c r="A207" s="247" t="s">
        <v>2528</v>
      </c>
      <c r="B207" s="248" t="s">
        <v>849</v>
      </c>
      <c r="C207" s="250">
        <v>90</v>
      </c>
    </row>
    <row r="208" spans="1:3" ht="36" x14ac:dyDescent="0.35">
      <c r="A208" s="247" t="s">
        <v>2529</v>
      </c>
      <c r="B208" s="269" t="s">
        <v>851</v>
      </c>
      <c r="C208" s="249">
        <v>75</v>
      </c>
    </row>
    <row r="209" spans="1:3" ht="54" x14ac:dyDescent="0.35">
      <c r="A209" s="247" t="s">
        <v>2530</v>
      </c>
      <c r="B209" s="269" t="s">
        <v>1042</v>
      </c>
      <c r="C209" s="249">
        <v>45</v>
      </c>
    </row>
    <row r="210" spans="1:3" ht="72" x14ac:dyDescent="0.35">
      <c r="A210" s="247" t="s">
        <v>2531</v>
      </c>
      <c r="B210" s="269" t="s">
        <v>1043</v>
      </c>
      <c r="C210" s="249">
        <v>60</v>
      </c>
    </row>
    <row r="211" spans="1:3" ht="126" x14ac:dyDescent="0.35">
      <c r="A211" s="247" t="s">
        <v>2532</v>
      </c>
      <c r="B211" s="269" t="s">
        <v>1044</v>
      </c>
      <c r="C211" s="249">
        <v>30</v>
      </c>
    </row>
    <row r="212" spans="1:3" ht="36" x14ac:dyDescent="0.35">
      <c r="A212" s="247" t="s">
        <v>2533</v>
      </c>
      <c r="B212" s="269" t="s">
        <v>838</v>
      </c>
      <c r="C212" s="249">
        <v>60</v>
      </c>
    </row>
    <row r="213" spans="1:3" ht="90" x14ac:dyDescent="0.35">
      <c r="A213" s="247" t="s">
        <v>2534</v>
      </c>
      <c r="B213" s="269" t="s">
        <v>1045</v>
      </c>
      <c r="C213" s="249">
        <v>45</v>
      </c>
    </row>
    <row r="214" spans="1:3" ht="108" x14ac:dyDescent="0.35">
      <c r="A214" s="247" t="s">
        <v>2535</v>
      </c>
      <c r="B214" s="269" t="s">
        <v>1046</v>
      </c>
      <c r="C214" s="249">
        <v>60</v>
      </c>
    </row>
    <row r="215" spans="1:3" ht="72" x14ac:dyDescent="0.35">
      <c r="A215" s="247" t="s">
        <v>2536</v>
      </c>
      <c r="B215" s="269" t="s">
        <v>853</v>
      </c>
      <c r="C215" s="249">
        <v>30</v>
      </c>
    </row>
    <row r="216" spans="1:3" ht="162" x14ac:dyDescent="0.35">
      <c r="A216" s="247" t="s">
        <v>2537</v>
      </c>
      <c r="B216" s="269" t="s">
        <v>1047</v>
      </c>
      <c r="C216" s="249">
        <v>60</v>
      </c>
    </row>
    <row r="217" spans="1:3" ht="90" x14ac:dyDescent="0.35">
      <c r="A217" s="247" t="s">
        <v>2538</v>
      </c>
      <c r="B217" s="269" t="s">
        <v>1048</v>
      </c>
      <c r="C217" s="249">
        <v>60</v>
      </c>
    </row>
    <row r="218" spans="1:3" ht="90" x14ac:dyDescent="0.35">
      <c r="A218" s="247" t="s">
        <v>2539</v>
      </c>
      <c r="B218" s="269" t="s">
        <v>1049</v>
      </c>
      <c r="C218" s="249">
        <v>60</v>
      </c>
    </row>
    <row r="219" spans="1:3" ht="36" x14ac:dyDescent="0.35">
      <c r="A219" s="247" t="s">
        <v>2540</v>
      </c>
      <c r="B219" s="269" t="s">
        <v>931</v>
      </c>
      <c r="C219" s="249">
        <v>60</v>
      </c>
    </row>
    <row r="220" spans="1:3" ht="72" x14ac:dyDescent="0.35">
      <c r="A220" s="247" t="s">
        <v>2541</v>
      </c>
      <c r="B220" s="269" t="s">
        <v>1050</v>
      </c>
      <c r="C220" s="249">
        <v>120</v>
      </c>
    </row>
    <row r="221" spans="1:3" ht="90" x14ac:dyDescent="0.35">
      <c r="A221" s="247" t="s">
        <v>2542</v>
      </c>
      <c r="B221" s="269" t="s">
        <v>1051</v>
      </c>
      <c r="C221" s="249">
        <v>60</v>
      </c>
    </row>
    <row r="222" spans="1:3" ht="144" x14ac:dyDescent="0.35">
      <c r="A222" s="247" t="s">
        <v>2543</v>
      </c>
      <c r="B222" s="269" t="s">
        <v>1052</v>
      </c>
      <c r="C222" s="249">
        <v>60</v>
      </c>
    </row>
    <row r="223" spans="1:3" ht="72" x14ac:dyDescent="0.35">
      <c r="A223" s="247" t="s">
        <v>2544</v>
      </c>
      <c r="B223" s="269" t="s">
        <v>1053</v>
      </c>
      <c r="C223" s="249">
        <v>60</v>
      </c>
    </row>
    <row r="224" spans="1:3" ht="126" x14ac:dyDescent="0.35">
      <c r="A224" s="247" t="s">
        <v>2545</v>
      </c>
      <c r="B224" s="269" t="s">
        <v>1054</v>
      </c>
      <c r="C224" s="249">
        <v>120</v>
      </c>
    </row>
    <row r="225" spans="1:3" ht="108" x14ac:dyDescent="0.35">
      <c r="A225" s="247" t="s">
        <v>2546</v>
      </c>
      <c r="B225" s="269" t="s">
        <v>1055</v>
      </c>
      <c r="C225" s="249">
        <v>90</v>
      </c>
    </row>
    <row r="226" spans="1:3" ht="162" x14ac:dyDescent="0.35">
      <c r="A226" s="247" t="s">
        <v>2547</v>
      </c>
      <c r="B226" s="269" t="s">
        <v>1056</v>
      </c>
      <c r="C226" s="249">
        <v>60</v>
      </c>
    </row>
    <row r="227" spans="1:3" ht="54" x14ac:dyDescent="0.35">
      <c r="A227" s="247" t="s">
        <v>2548</v>
      </c>
      <c r="B227" s="269" t="s">
        <v>1057</v>
      </c>
      <c r="C227" s="249">
        <v>60</v>
      </c>
    </row>
    <row r="228" spans="1:3" ht="90" x14ac:dyDescent="0.35">
      <c r="A228" s="247" t="s">
        <v>2549</v>
      </c>
      <c r="B228" s="269" t="s">
        <v>1058</v>
      </c>
      <c r="C228" s="249">
        <v>90</v>
      </c>
    </row>
    <row r="229" spans="1:3" ht="54" x14ac:dyDescent="0.35">
      <c r="A229" s="247" t="s">
        <v>2550</v>
      </c>
      <c r="B229" s="269" t="s">
        <v>869</v>
      </c>
      <c r="C229" s="249">
        <v>120</v>
      </c>
    </row>
    <row r="230" spans="1:3" ht="36" x14ac:dyDescent="0.35">
      <c r="A230" s="247" t="s">
        <v>2551</v>
      </c>
      <c r="B230" s="248" t="s">
        <v>845</v>
      </c>
      <c r="C230" s="249">
        <v>30</v>
      </c>
    </row>
    <row r="231" spans="1:3" ht="36" x14ac:dyDescent="0.35">
      <c r="A231" s="247" t="s">
        <v>2552</v>
      </c>
      <c r="B231" s="248" t="s">
        <v>846</v>
      </c>
      <c r="C231" s="249">
        <v>15</v>
      </c>
    </row>
    <row r="232" spans="1:3" ht="72" x14ac:dyDescent="0.35">
      <c r="A232" s="247" t="s">
        <v>2553</v>
      </c>
      <c r="B232" s="248" t="s">
        <v>847</v>
      </c>
      <c r="C232" s="249">
        <v>30</v>
      </c>
    </row>
    <row r="233" spans="1:3" ht="108" x14ac:dyDescent="0.35">
      <c r="A233" s="247" t="s">
        <v>2554</v>
      </c>
      <c r="B233" s="248" t="s">
        <v>848</v>
      </c>
      <c r="C233" s="250">
        <v>45</v>
      </c>
    </row>
    <row r="234" spans="1:3" ht="18" x14ac:dyDescent="0.35">
      <c r="A234" s="247" t="s">
        <v>2555</v>
      </c>
      <c r="B234" s="248" t="s">
        <v>827</v>
      </c>
      <c r="C234" s="250">
        <v>45</v>
      </c>
    </row>
    <row r="235" spans="1:3" ht="72" x14ac:dyDescent="0.35">
      <c r="A235" s="247" t="s">
        <v>2556</v>
      </c>
      <c r="B235" s="248" t="s">
        <v>849</v>
      </c>
      <c r="C235" s="250">
        <v>90</v>
      </c>
    </row>
    <row r="236" spans="1:3" ht="72" x14ac:dyDescent="0.35">
      <c r="A236" s="247" t="s">
        <v>2557</v>
      </c>
      <c r="B236" s="264" t="s">
        <v>1059</v>
      </c>
      <c r="C236" s="266">
        <v>30</v>
      </c>
    </row>
    <row r="237" spans="1:3" ht="36" x14ac:dyDescent="0.35">
      <c r="A237" s="247" t="s">
        <v>2558</v>
      </c>
      <c r="B237" s="264" t="s">
        <v>1060</v>
      </c>
      <c r="C237" s="266">
        <v>30</v>
      </c>
    </row>
    <row r="238" spans="1:3" ht="54" x14ac:dyDescent="0.35">
      <c r="A238" s="247" t="s">
        <v>2559</v>
      </c>
      <c r="B238" s="264" t="s">
        <v>1061</v>
      </c>
      <c r="C238" s="266">
        <v>60</v>
      </c>
    </row>
    <row r="239" spans="1:3" ht="72" x14ac:dyDescent="0.35">
      <c r="A239" s="247" t="s">
        <v>2560</v>
      </c>
      <c r="B239" s="264" t="s">
        <v>1062</v>
      </c>
      <c r="C239" s="266">
        <v>45</v>
      </c>
    </row>
    <row r="240" spans="1:3" ht="90" x14ac:dyDescent="0.35">
      <c r="A240" s="247" t="s">
        <v>2561</v>
      </c>
      <c r="B240" s="264" t="s">
        <v>1063</v>
      </c>
      <c r="C240" s="266">
        <v>60</v>
      </c>
    </row>
    <row r="241" spans="1:3" ht="54" x14ac:dyDescent="0.35">
      <c r="A241" s="247" t="s">
        <v>2562</v>
      </c>
      <c r="B241" s="264" t="s">
        <v>1064</v>
      </c>
      <c r="C241" s="266">
        <v>60</v>
      </c>
    </row>
    <row r="242" spans="1:3" ht="72" x14ac:dyDescent="0.35">
      <c r="A242" s="247" t="s">
        <v>2563</v>
      </c>
      <c r="B242" s="264" t="s">
        <v>853</v>
      </c>
      <c r="C242" s="266">
        <v>30</v>
      </c>
    </row>
    <row r="243" spans="1:3" ht="36" x14ac:dyDescent="0.35">
      <c r="A243" s="247" t="s">
        <v>2564</v>
      </c>
      <c r="B243" s="264" t="s">
        <v>1065</v>
      </c>
      <c r="C243" s="266">
        <v>45</v>
      </c>
    </row>
    <row r="244" spans="1:3" ht="54" x14ac:dyDescent="0.35">
      <c r="A244" s="247" t="s">
        <v>2565</v>
      </c>
      <c r="B244" s="264" t="s">
        <v>1066</v>
      </c>
      <c r="C244" s="266">
        <v>45</v>
      </c>
    </row>
    <row r="245" spans="1:3" ht="54" x14ac:dyDescent="0.35">
      <c r="A245" s="247" t="s">
        <v>2566</v>
      </c>
      <c r="B245" s="264" t="s">
        <v>1067</v>
      </c>
      <c r="C245" s="266">
        <v>45</v>
      </c>
    </row>
    <row r="246" spans="1:3" ht="54" x14ac:dyDescent="0.35">
      <c r="A246" s="247" t="s">
        <v>2567</v>
      </c>
      <c r="B246" s="264" t="s">
        <v>1068</v>
      </c>
      <c r="C246" s="266">
        <v>45</v>
      </c>
    </row>
    <row r="247" spans="1:3" ht="72" x14ac:dyDescent="0.35">
      <c r="A247" s="247" t="s">
        <v>2568</v>
      </c>
      <c r="B247" s="264" t="s">
        <v>1069</v>
      </c>
      <c r="C247" s="266">
        <v>60</v>
      </c>
    </row>
    <row r="248" spans="1:3" ht="72" x14ac:dyDescent="0.35">
      <c r="A248" s="247" t="s">
        <v>2569</v>
      </c>
      <c r="B248" s="264" t="s">
        <v>1070</v>
      </c>
      <c r="C248" s="266">
        <v>60</v>
      </c>
    </row>
    <row r="249" spans="1:3" ht="72" x14ac:dyDescent="0.35">
      <c r="A249" s="247" t="s">
        <v>2570</v>
      </c>
      <c r="B249" s="264" t="s">
        <v>1071</v>
      </c>
      <c r="C249" s="266">
        <v>45</v>
      </c>
    </row>
    <row r="250" spans="1:3" ht="18" x14ac:dyDescent="0.35">
      <c r="A250" s="247" t="s">
        <v>2571</v>
      </c>
      <c r="B250" s="264" t="s">
        <v>1072</v>
      </c>
      <c r="C250" s="266">
        <v>60</v>
      </c>
    </row>
    <row r="251" spans="1:3" ht="72" x14ac:dyDescent="0.35">
      <c r="A251" s="247" t="s">
        <v>2572</v>
      </c>
      <c r="B251" s="264" t="s">
        <v>1073</v>
      </c>
      <c r="C251" s="266">
        <v>75</v>
      </c>
    </row>
    <row r="252" spans="1:3" ht="90" x14ac:dyDescent="0.35">
      <c r="A252" s="247" t="s">
        <v>2573</v>
      </c>
      <c r="B252" s="264" t="s">
        <v>1074</v>
      </c>
      <c r="C252" s="266">
        <v>120</v>
      </c>
    </row>
    <row r="253" spans="1:3" ht="90" x14ac:dyDescent="0.35">
      <c r="A253" s="247" t="s">
        <v>2574</v>
      </c>
      <c r="B253" s="264" t="s">
        <v>1075</v>
      </c>
      <c r="C253" s="266">
        <v>120</v>
      </c>
    </row>
    <row r="254" spans="1:3" ht="90" x14ac:dyDescent="0.35">
      <c r="A254" s="247" t="s">
        <v>2575</v>
      </c>
      <c r="B254" s="264" t="s">
        <v>1076</v>
      </c>
      <c r="C254" s="266">
        <v>120</v>
      </c>
    </row>
    <row r="255" spans="1:3" ht="90" x14ac:dyDescent="0.35">
      <c r="A255" s="247" t="s">
        <v>2576</v>
      </c>
      <c r="B255" s="264" t="s">
        <v>1077</v>
      </c>
      <c r="C255" s="266">
        <v>120</v>
      </c>
    </row>
    <row r="256" spans="1:3" ht="54" x14ac:dyDescent="0.35">
      <c r="A256" s="247" t="s">
        <v>2577</v>
      </c>
      <c r="B256" s="264" t="s">
        <v>1078</v>
      </c>
      <c r="C256" s="266">
        <v>60</v>
      </c>
    </row>
    <row r="257" spans="1:3" ht="54" x14ac:dyDescent="0.35">
      <c r="A257" s="247" t="s">
        <v>2578</v>
      </c>
      <c r="B257" s="264" t="s">
        <v>1079</v>
      </c>
      <c r="C257" s="266">
        <v>60</v>
      </c>
    </row>
    <row r="258" spans="1:3" ht="36" x14ac:dyDescent="0.35">
      <c r="A258" s="247" t="s">
        <v>2579</v>
      </c>
      <c r="B258" s="264" t="s">
        <v>1080</v>
      </c>
      <c r="C258" s="266">
        <v>30</v>
      </c>
    </row>
    <row r="259" spans="1:3" ht="54" x14ac:dyDescent="0.35">
      <c r="A259" s="247" t="s">
        <v>2580</v>
      </c>
      <c r="B259" s="264" t="s">
        <v>810</v>
      </c>
      <c r="C259" s="266">
        <v>225</v>
      </c>
    </row>
    <row r="260" spans="1:3" ht="36" x14ac:dyDescent="0.35">
      <c r="A260" s="247" t="s">
        <v>2581</v>
      </c>
      <c r="B260" s="248" t="s">
        <v>845</v>
      </c>
      <c r="C260" s="249">
        <v>30</v>
      </c>
    </row>
    <row r="261" spans="1:3" ht="36" x14ac:dyDescent="0.35">
      <c r="A261" s="247" t="s">
        <v>2582</v>
      </c>
      <c r="B261" s="248" t="s">
        <v>846</v>
      </c>
      <c r="C261" s="249">
        <v>15</v>
      </c>
    </row>
    <row r="262" spans="1:3" ht="72" x14ac:dyDescent="0.35">
      <c r="A262" s="247" t="s">
        <v>2583</v>
      </c>
      <c r="B262" s="248" t="s">
        <v>847</v>
      </c>
      <c r="C262" s="249">
        <v>30</v>
      </c>
    </row>
    <row r="263" spans="1:3" ht="108" x14ac:dyDescent="0.35">
      <c r="A263" s="247" t="s">
        <v>2584</v>
      </c>
      <c r="B263" s="248" t="s">
        <v>848</v>
      </c>
      <c r="C263" s="250">
        <v>45</v>
      </c>
    </row>
    <row r="264" spans="1:3" ht="18" x14ac:dyDescent="0.35">
      <c r="A264" s="247" t="s">
        <v>2585</v>
      </c>
      <c r="B264" s="248" t="s">
        <v>827</v>
      </c>
      <c r="C264" s="250">
        <v>45</v>
      </c>
    </row>
    <row r="265" spans="1:3" ht="72" x14ac:dyDescent="0.35">
      <c r="A265" s="247" t="s">
        <v>2586</v>
      </c>
      <c r="B265" s="248" t="s">
        <v>849</v>
      </c>
      <c r="C265" s="250">
        <v>90</v>
      </c>
    </row>
    <row r="266" spans="1:3" ht="72" x14ac:dyDescent="0.35">
      <c r="A266" s="247" t="s">
        <v>2587</v>
      </c>
      <c r="B266" s="248" t="s">
        <v>997</v>
      </c>
      <c r="C266" s="249">
        <v>30</v>
      </c>
    </row>
    <row r="267" spans="1:3" ht="54" x14ac:dyDescent="0.35">
      <c r="A267" s="247" t="s">
        <v>2588</v>
      </c>
      <c r="B267" s="248" t="s">
        <v>1097</v>
      </c>
      <c r="C267" s="249">
        <v>75</v>
      </c>
    </row>
    <row r="268" spans="1:3" ht="72" x14ac:dyDescent="0.35">
      <c r="A268" s="247" t="s">
        <v>2589</v>
      </c>
      <c r="B268" s="248" t="s">
        <v>1098</v>
      </c>
      <c r="C268" s="249">
        <v>75</v>
      </c>
    </row>
    <row r="269" spans="1:3" ht="54" x14ac:dyDescent="0.35">
      <c r="A269" s="247" t="s">
        <v>2590</v>
      </c>
      <c r="B269" s="248" t="s">
        <v>850</v>
      </c>
      <c r="C269" s="249">
        <v>45</v>
      </c>
    </row>
    <row r="270" spans="1:3" ht="72" x14ac:dyDescent="0.35">
      <c r="A270" s="247" t="s">
        <v>2591</v>
      </c>
      <c r="B270" s="248" t="s">
        <v>1018</v>
      </c>
      <c r="C270" s="249">
        <v>75</v>
      </c>
    </row>
    <row r="271" spans="1:3" ht="72" x14ac:dyDescent="0.35">
      <c r="A271" s="247" t="s">
        <v>2592</v>
      </c>
      <c r="B271" s="248" t="s">
        <v>1099</v>
      </c>
      <c r="C271" s="249">
        <v>75</v>
      </c>
    </row>
    <row r="272" spans="1:3" ht="108" x14ac:dyDescent="0.35">
      <c r="A272" s="247" t="s">
        <v>2593</v>
      </c>
      <c r="B272" s="248" t="s">
        <v>1100</v>
      </c>
      <c r="C272" s="249">
        <v>60</v>
      </c>
    </row>
    <row r="273" spans="1:3" ht="108" x14ac:dyDescent="0.35">
      <c r="A273" s="247" t="s">
        <v>2594</v>
      </c>
      <c r="B273" s="248" t="s">
        <v>1101</v>
      </c>
      <c r="C273" s="249">
        <v>60</v>
      </c>
    </row>
    <row r="274" spans="1:3" ht="72" x14ac:dyDescent="0.35">
      <c r="A274" s="247" t="s">
        <v>2595</v>
      </c>
      <c r="B274" s="248" t="s">
        <v>1102</v>
      </c>
      <c r="C274" s="249">
        <v>75</v>
      </c>
    </row>
    <row r="275" spans="1:3" ht="72" x14ac:dyDescent="0.35">
      <c r="A275" s="247" t="s">
        <v>2596</v>
      </c>
      <c r="B275" s="248" t="s">
        <v>1103</v>
      </c>
      <c r="C275" s="249">
        <v>60</v>
      </c>
    </row>
    <row r="276" spans="1:3" ht="54" x14ac:dyDescent="0.35">
      <c r="A276" s="247" t="s">
        <v>2597</v>
      </c>
      <c r="B276" s="248" t="s">
        <v>1104</v>
      </c>
      <c r="C276" s="249">
        <v>30</v>
      </c>
    </row>
    <row r="277" spans="1:3" ht="72" x14ac:dyDescent="0.35">
      <c r="A277" s="247" t="s">
        <v>2598</v>
      </c>
      <c r="B277" s="248" t="s">
        <v>864</v>
      </c>
      <c r="C277" s="249">
        <v>30</v>
      </c>
    </row>
    <row r="278" spans="1:3" ht="54" x14ac:dyDescent="0.35">
      <c r="A278" s="247" t="s">
        <v>2599</v>
      </c>
      <c r="B278" s="248" t="s">
        <v>1105</v>
      </c>
      <c r="C278" s="249">
        <v>30</v>
      </c>
    </row>
    <row r="279" spans="1:3" ht="72" x14ac:dyDescent="0.35">
      <c r="A279" s="247" t="s">
        <v>2600</v>
      </c>
      <c r="B279" s="248" t="s">
        <v>853</v>
      </c>
      <c r="C279" s="249">
        <v>30</v>
      </c>
    </row>
    <row r="280" spans="1:3" ht="36" x14ac:dyDescent="0.35">
      <c r="A280" s="247" t="s">
        <v>2601</v>
      </c>
      <c r="B280" s="248" t="s">
        <v>1106</v>
      </c>
      <c r="C280" s="249">
        <v>90</v>
      </c>
    </row>
    <row r="281" spans="1:3" ht="144" x14ac:dyDescent="0.35">
      <c r="A281" s="247" t="s">
        <v>2602</v>
      </c>
      <c r="B281" s="248" t="s">
        <v>1107</v>
      </c>
      <c r="C281" s="249">
        <v>90</v>
      </c>
    </row>
    <row r="282" spans="1:3" ht="72" x14ac:dyDescent="0.35">
      <c r="A282" s="247" t="s">
        <v>2603</v>
      </c>
      <c r="B282" s="248" t="s">
        <v>1108</v>
      </c>
      <c r="C282" s="249">
        <v>90</v>
      </c>
    </row>
    <row r="283" spans="1:3" ht="108" x14ac:dyDescent="0.35">
      <c r="A283" s="247" t="s">
        <v>2604</v>
      </c>
      <c r="B283" s="248" t="s">
        <v>1109</v>
      </c>
      <c r="C283" s="249">
        <v>120</v>
      </c>
    </row>
    <row r="284" spans="1:3" ht="36" x14ac:dyDescent="0.35">
      <c r="A284" s="247" t="s">
        <v>2605</v>
      </c>
      <c r="B284" s="248" t="s">
        <v>840</v>
      </c>
      <c r="C284" s="249">
        <v>150</v>
      </c>
    </row>
    <row r="285" spans="1:3" ht="36" x14ac:dyDescent="0.35">
      <c r="A285" s="247" t="s">
        <v>2606</v>
      </c>
      <c r="B285" s="248" t="s">
        <v>1110</v>
      </c>
      <c r="C285" s="249">
        <v>120</v>
      </c>
    </row>
    <row r="286" spans="1:3" ht="18" x14ac:dyDescent="0.35">
      <c r="A286" s="247" t="s">
        <v>2607</v>
      </c>
      <c r="B286" s="248" t="s">
        <v>1005</v>
      </c>
      <c r="C286" s="249">
        <v>120</v>
      </c>
    </row>
    <row r="287" spans="1:3" ht="54" x14ac:dyDescent="0.35">
      <c r="A287" s="247" t="s">
        <v>2608</v>
      </c>
      <c r="B287" s="248" t="s">
        <v>1111</v>
      </c>
      <c r="C287" s="249">
        <v>60</v>
      </c>
    </row>
    <row r="288" spans="1:3" ht="162" x14ac:dyDescent="0.35">
      <c r="A288" s="247" t="s">
        <v>2609</v>
      </c>
      <c r="B288" s="248" t="s">
        <v>1112</v>
      </c>
      <c r="C288" s="249">
        <v>90</v>
      </c>
    </row>
    <row r="289" spans="1:3" ht="90" x14ac:dyDescent="0.35">
      <c r="A289" s="247" t="s">
        <v>2610</v>
      </c>
      <c r="B289" s="248" t="s">
        <v>1026</v>
      </c>
      <c r="C289" s="249">
        <v>60</v>
      </c>
    </row>
    <row r="290" spans="1:3" ht="72" x14ac:dyDescent="0.35">
      <c r="A290" s="247" t="s">
        <v>2611</v>
      </c>
      <c r="B290" s="248" t="s">
        <v>1113</v>
      </c>
      <c r="C290" s="249">
        <v>180</v>
      </c>
    </row>
    <row r="291" spans="1:3" ht="54" x14ac:dyDescent="0.35">
      <c r="A291" s="247" t="s">
        <v>2612</v>
      </c>
      <c r="B291" s="248" t="s">
        <v>810</v>
      </c>
      <c r="C291" s="249">
        <v>180</v>
      </c>
    </row>
    <row r="292" spans="1:3" ht="36" x14ac:dyDescent="0.35">
      <c r="A292" s="247" t="s">
        <v>2613</v>
      </c>
      <c r="B292" s="248" t="s">
        <v>845</v>
      </c>
      <c r="C292" s="249">
        <v>30</v>
      </c>
    </row>
    <row r="293" spans="1:3" ht="36" x14ac:dyDescent="0.35">
      <c r="A293" s="247" t="s">
        <v>2614</v>
      </c>
      <c r="B293" s="248" t="s">
        <v>846</v>
      </c>
      <c r="C293" s="249">
        <v>15</v>
      </c>
    </row>
    <row r="294" spans="1:3" ht="72" x14ac:dyDescent="0.35">
      <c r="A294" s="247" t="s">
        <v>2615</v>
      </c>
      <c r="B294" s="248" t="s">
        <v>847</v>
      </c>
      <c r="C294" s="249">
        <v>30</v>
      </c>
    </row>
    <row r="295" spans="1:3" ht="108" x14ac:dyDescent="0.35">
      <c r="A295" s="247" t="s">
        <v>2616</v>
      </c>
      <c r="B295" s="248" t="s">
        <v>848</v>
      </c>
      <c r="C295" s="250">
        <v>45</v>
      </c>
    </row>
    <row r="296" spans="1:3" ht="18" x14ac:dyDescent="0.35">
      <c r="A296" s="247" t="s">
        <v>2617</v>
      </c>
      <c r="B296" s="248" t="s">
        <v>827</v>
      </c>
      <c r="C296" s="250">
        <v>45</v>
      </c>
    </row>
    <row r="297" spans="1:3" ht="72" x14ac:dyDescent="0.35">
      <c r="A297" s="247" t="s">
        <v>2618</v>
      </c>
      <c r="B297" s="248" t="s">
        <v>849</v>
      </c>
      <c r="C297" s="250">
        <v>90</v>
      </c>
    </row>
    <row r="298" spans="1:3" ht="72" x14ac:dyDescent="0.35">
      <c r="A298" s="247" t="s">
        <v>2619</v>
      </c>
      <c r="B298" s="264" t="s">
        <v>1114</v>
      </c>
      <c r="C298" s="266">
        <v>30</v>
      </c>
    </row>
    <row r="299" spans="1:3" ht="108" x14ac:dyDescent="0.35">
      <c r="A299" s="247" t="s">
        <v>2620</v>
      </c>
      <c r="B299" s="264" t="s">
        <v>1115</v>
      </c>
      <c r="C299" s="266">
        <v>60</v>
      </c>
    </row>
    <row r="300" spans="1:3" ht="72" x14ac:dyDescent="0.35">
      <c r="A300" s="247" t="s">
        <v>2621</v>
      </c>
      <c r="B300" s="264" t="s">
        <v>1116</v>
      </c>
      <c r="C300" s="266">
        <v>45</v>
      </c>
    </row>
    <row r="301" spans="1:3" ht="126" x14ac:dyDescent="0.35">
      <c r="A301" s="247" t="s">
        <v>2622</v>
      </c>
      <c r="B301" s="264" t="s">
        <v>1117</v>
      </c>
      <c r="C301" s="266">
        <v>60</v>
      </c>
    </row>
    <row r="302" spans="1:3" ht="90" x14ac:dyDescent="0.35">
      <c r="A302" s="247" t="s">
        <v>2623</v>
      </c>
      <c r="B302" s="264" t="s">
        <v>1118</v>
      </c>
      <c r="C302" s="267">
        <v>30</v>
      </c>
    </row>
    <row r="303" spans="1:3" ht="126" x14ac:dyDescent="0.35">
      <c r="A303" s="247" t="s">
        <v>2624</v>
      </c>
      <c r="B303" s="264" t="s">
        <v>1119</v>
      </c>
      <c r="C303" s="267">
        <v>60</v>
      </c>
    </row>
    <row r="304" spans="1:3" ht="72" x14ac:dyDescent="0.35">
      <c r="A304" s="247" t="s">
        <v>2625</v>
      </c>
      <c r="B304" s="264" t="s">
        <v>1120</v>
      </c>
      <c r="C304" s="266">
        <v>60</v>
      </c>
    </row>
    <row r="305" spans="1:3" ht="72" x14ac:dyDescent="0.35">
      <c r="A305" s="247" t="s">
        <v>2626</v>
      </c>
      <c r="B305" s="264" t="s">
        <v>1121</v>
      </c>
      <c r="C305" s="266">
        <v>90</v>
      </c>
    </row>
    <row r="306" spans="1:3" ht="72" x14ac:dyDescent="0.35">
      <c r="A306" s="247" t="s">
        <v>2627</v>
      </c>
      <c r="B306" s="264" t="s">
        <v>898</v>
      </c>
      <c r="C306" s="267">
        <v>60</v>
      </c>
    </row>
    <row r="307" spans="1:3" ht="90" x14ac:dyDescent="0.35">
      <c r="A307" s="247" t="s">
        <v>2628</v>
      </c>
      <c r="B307" s="264" t="s">
        <v>1122</v>
      </c>
      <c r="C307" s="267">
        <v>90</v>
      </c>
    </row>
    <row r="308" spans="1:3" ht="90" x14ac:dyDescent="0.35">
      <c r="A308" s="247" t="s">
        <v>2629</v>
      </c>
      <c r="B308" s="264" t="s">
        <v>1123</v>
      </c>
      <c r="C308" s="266">
        <v>60</v>
      </c>
    </row>
    <row r="309" spans="1:3" ht="72" x14ac:dyDescent="0.35">
      <c r="A309" s="247" t="s">
        <v>2630</v>
      </c>
      <c r="B309" s="264" t="s">
        <v>1124</v>
      </c>
      <c r="C309" s="266">
        <v>90</v>
      </c>
    </row>
    <row r="310" spans="1:3" ht="180" x14ac:dyDescent="0.35">
      <c r="A310" s="247" t="s">
        <v>2631</v>
      </c>
      <c r="B310" s="264" t="s">
        <v>1125</v>
      </c>
      <c r="C310" s="266">
        <v>60</v>
      </c>
    </row>
    <row r="311" spans="1:3" ht="180" x14ac:dyDescent="0.35">
      <c r="A311" s="247" t="s">
        <v>2632</v>
      </c>
      <c r="B311" s="264" t="s">
        <v>1126</v>
      </c>
      <c r="C311" s="266">
        <v>60</v>
      </c>
    </row>
    <row r="312" spans="1:3" ht="90" x14ac:dyDescent="0.35">
      <c r="A312" s="247" t="s">
        <v>2633</v>
      </c>
      <c r="B312" s="264" t="s">
        <v>1127</v>
      </c>
      <c r="C312" s="266">
        <v>60</v>
      </c>
    </row>
    <row r="313" spans="1:3" ht="90" x14ac:dyDescent="0.35">
      <c r="A313" s="247" t="s">
        <v>2634</v>
      </c>
      <c r="B313" s="264" t="s">
        <v>1128</v>
      </c>
      <c r="C313" s="266">
        <v>60</v>
      </c>
    </row>
    <row r="314" spans="1:3" ht="36" x14ac:dyDescent="0.35">
      <c r="A314" s="247" t="s">
        <v>2635</v>
      </c>
      <c r="B314" s="264" t="s">
        <v>1129</v>
      </c>
      <c r="C314" s="266">
        <v>90</v>
      </c>
    </row>
    <row r="315" spans="1:3" ht="54" x14ac:dyDescent="0.35">
      <c r="A315" s="247" t="s">
        <v>2636</v>
      </c>
      <c r="B315" s="264" t="s">
        <v>810</v>
      </c>
      <c r="C315" s="266">
        <v>270</v>
      </c>
    </row>
    <row r="316" spans="1:3" ht="36" x14ac:dyDescent="0.35">
      <c r="A316" s="247" t="s">
        <v>2637</v>
      </c>
      <c r="B316" s="248" t="s">
        <v>845</v>
      </c>
      <c r="C316" s="249">
        <v>30</v>
      </c>
    </row>
    <row r="317" spans="1:3" ht="36" x14ac:dyDescent="0.35">
      <c r="A317" s="247" t="s">
        <v>2638</v>
      </c>
      <c r="B317" s="248" t="s">
        <v>846</v>
      </c>
      <c r="C317" s="249">
        <v>15</v>
      </c>
    </row>
    <row r="318" spans="1:3" ht="72" x14ac:dyDescent="0.35">
      <c r="A318" s="247" t="s">
        <v>2639</v>
      </c>
      <c r="B318" s="248" t="s">
        <v>847</v>
      </c>
      <c r="C318" s="249">
        <v>30</v>
      </c>
    </row>
    <row r="319" spans="1:3" ht="108" x14ac:dyDescent="0.35">
      <c r="A319" s="247" t="s">
        <v>2640</v>
      </c>
      <c r="B319" s="248" t="s">
        <v>848</v>
      </c>
      <c r="C319" s="250">
        <v>45</v>
      </c>
    </row>
    <row r="320" spans="1:3" ht="18" x14ac:dyDescent="0.35">
      <c r="A320" s="247" t="s">
        <v>2641</v>
      </c>
      <c r="B320" s="248" t="s">
        <v>827</v>
      </c>
      <c r="C320" s="250">
        <v>45</v>
      </c>
    </row>
    <row r="321" spans="1:3" ht="72" x14ac:dyDescent="0.35">
      <c r="A321" s="247" t="s">
        <v>2642</v>
      </c>
      <c r="B321" s="248" t="s">
        <v>849</v>
      </c>
      <c r="C321" s="250">
        <v>90</v>
      </c>
    </row>
    <row r="322" spans="1:3" ht="54" x14ac:dyDescent="0.35">
      <c r="A322" s="247" t="s">
        <v>2643</v>
      </c>
      <c r="B322" s="270" t="s">
        <v>1130</v>
      </c>
      <c r="C322" s="266">
        <v>30</v>
      </c>
    </row>
    <row r="323" spans="1:3" ht="126" x14ac:dyDescent="0.35">
      <c r="A323" s="247" t="s">
        <v>2644</v>
      </c>
      <c r="B323" s="270" t="s">
        <v>1131</v>
      </c>
      <c r="C323" s="266">
        <v>30</v>
      </c>
    </row>
    <row r="324" spans="1:3" ht="108" x14ac:dyDescent="0.35">
      <c r="A324" s="247" t="s">
        <v>2645</v>
      </c>
      <c r="B324" s="270" t="s">
        <v>1132</v>
      </c>
      <c r="C324" s="266">
        <v>30</v>
      </c>
    </row>
    <row r="325" spans="1:3" ht="54" x14ac:dyDescent="0.35">
      <c r="A325" s="247" t="s">
        <v>2646</v>
      </c>
      <c r="B325" s="270" t="s">
        <v>1067</v>
      </c>
      <c r="C325" s="266">
        <v>30</v>
      </c>
    </row>
    <row r="326" spans="1:3" ht="72" x14ac:dyDescent="0.35">
      <c r="A326" s="247" t="s">
        <v>2647</v>
      </c>
      <c r="B326" s="270" t="s">
        <v>853</v>
      </c>
      <c r="C326" s="266">
        <v>30</v>
      </c>
    </row>
    <row r="327" spans="1:3" ht="72" x14ac:dyDescent="0.35">
      <c r="A327" s="247" t="s">
        <v>2648</v>
      </c>
      <c r="B327" s="270" t="s">
        <v>1133</v>
      </c>
      <c r="C327" s="266">
        <v>120</v>
      </c>
    </row>
    <row r="328" spans="1:3" ht="162" x14ac:dyDescent="0.35">
      <c r="A328" s="247" t="s">
        <v>2649</v>
      </c>
      <c r="B328" s="270" t="s">
        <v>1134</v>
      </c>
      <c r="C328" s="266">
        <v>60</v>
      </c>
    </row>
    <row r="329" spans="1:3" ht="90" x14ac:dyDescent="0.35">
      <c r="A329" s="247" t="s">
        <v>2650</v>
      </c>
      <c r="B329" s="270" t="s">
        <v>1135</v>
      </c>
      <c r="C329" s="266">
        <v>180</v>
      </c>
    </row>
    <row r="330" spans="1:3" ht="90" x14ac:dyDescent="0.35">
      <c r="A330" s="247" t="s">
        <v>2651</v>
      </c>
      <c r="B330" s="270" t="s">
        <v>1136</v>
      </c>
      <c r="C330" s="266">
        <v>30</v>
      </c>
    </row>
    <row r="331" spans="1:3" ht="54" x14ac:dyDescent="0.35">
      <c r="A331" s="247" t="s">
        <v>2652</v>
      </c>
      <c r="B331" s="270" t="s">
        <v>1068</v>
      </c>
      <c r="C331" s="266">
        <v>180</v>
      </c>
    </row>
    <row r="332" spans="1:3" ht="108" x14ac:dyDescent="0.35">
      <c r="A332" s="247" t="s">
        <v>2653</v>
      </c>
      <c r="B332" s="270" t="s">
        <v>1137</v>
      </c>
      <c r="C332" s="266">
        <v>30</v>
      </c>
    </row>
    <row r="333" spans="1:3" ht="108" x14ac:dyDescent="0.35">
      <c r="A333" s="247" t="s">
        <v>2654</v>
      </c>
      <c r="B333" s="270" t="s">
        <v>1138</v>
      </c>
      <c r="C333" s="266">
        <v>180</v>
      </c>
    </row>
    <row r="334" spans="1:3" ht="180" x14ac:dyDescent="0.35">
      <c r="A334" s="247" t="s">
        <v>2655</v>
      </c>
      <c r="B334" s="270" t="s">
        <v>1139</v>
      </c>
      <c r="C334" s="266">
        <v>30</v>
      </c>
    </row>
    <row r="335" spans="1:3" ht="108" x14ac:dyDescent="0.35">
      <c r="A335" s="247" t="s">
        <v>2656</v>
      </c>
      <c r="B335" s="270" t="s">
        <v>1140</v>
      </c>
      <c r="C335" s="266">
        <v>30</v>
      </c>
    </row>
    <row r="336" spans="1:3" ht="126" x14ac:dyDescent="0.35">
      <c r="A336" s="247" t="s">
        <v>2657</v>
      </c>
      <c r="B336" s="270" t="s">
        <v>1141</v>
      </c>
      <c r="C336" s="266">
        <v>60</v>
      </c>
    </row>
    <row r="337" spans="1:3" ht="144" x14ac:dyDescent="0.35">
      <c r="A337" s="247" t="s">
        <v>2658</v>
      </c>
      <c r="B337" s="270" t="s">
        <v>1142</v>
      </c>
      <c r="C337" s="266">
        <v>90</v>
      </c>
    </row>
    <row r="338" spans="1:3" ht="72" x14ac:dyDescent="0.35">
      <c r="A338" s="247" t="s">
        <v>2659</v>
      </c>
      <c r="B338" s="270" t="s">
        <v>898</v>
      </c>
      <c r="C338" s="266">
        <v>60</v>
      </c>
    </row>
    <row r="339" spans="1:3" ht="180" x14ac:dyDescent="0.35">
      <c r="A339" s="247" t="s">
        <v>2660</v>
      </c>
      <c r="B339" s="270" t="s">
        <v>1143</v>
      </c>
      <c r="C339" s="266">
        <v>30</v>
      </c>
    </row>
    <row r="340" spans="1:3" ht="108" x14ac:dyDescent="0.35">
      <c r="A340" s="247" t="s">
        <v>2661</v>
      </c>
      <c r="B340" s="270" t="s">
        <v>1144</v>
      </c>
      <c r="C340" s="266">
        <v>30</v>
      </c>
    </row>
    <row r="341" spans="1:3" ht="162" x14ac:dyDescent="0.35">
      <c r="A341" s="247" t="s">
        <v>2662</v>
      </c>
      <c r="B341" s="270" t="s">
        <v>1145</v>
      </c>
      <c r="C341" s="266">
        <v>30</v>
      </c>
    </row>
    <row r="342" spans="1:3" ht="108" x14ac:dyDescent="0.35">
      <c r="A342" s="247" t="s">
        <v>2663</v>
      </c>
      <c r="B342" s="270" t="s">
        <v>1146</v>
      </c>
      <c r="C342" s="266">
        <v>30</v>
      </c>
    </row>
    <row r="343" spans="1:3" ht="54" x14ac:dyDescent="0.35">
      <c r="A343" s="247" t="s">
        <v>2664</v>
      </c>
      <c r="B343" s="270" t="s">
        <v>1147</v>
      </c>
      <c r="C343" s="266">
        <v>75</v>
      </c>
    </row>
    <row r="344" spans="1:3" ht="54" x14ac:dyDescent="0.35">
      <c r="A344" s="247" t="s">
        <v>2665</v>
      </c>
      <c r="B344" s="270" t="s">
        <v>810</v>
      </c>
      <c r="C344" s="266">
        <v>180</v>
      </c>
    </row>
    <row r="345" spans="1:3" ht="36" x14ac:dyDescent="0.35">
      <c r="A345" s="247" t="s">
        <v>2666</v>
      </c>
      <c r="B345" s="248" t="s">
        <v>845</v>
      </c>
      <c r="C345" s="249">
        <v>30</v>
      </c>
    </row>
    <row r="346" spans="1:3" ht="36" x14ac:dyDescent="0.35">
      <c r="A346" s="247" t="s">
        <v>2667</v>
      </c>
      <c r="B346" s="248" t="s">
        <v>846</v>
      </c>
      <c r="C346" s="249">
        <v>15</v>
      </c>
    </row>
    <row r="347" spans="1:3" ht="72" x14ac:dyDescent="0.35">
      <c r="A347" s="247" t="s">
        <v>2668</v>
      </c>
      <c r="B347" s="248" t="s">
        <v>847</v>
      </c>
      <c r="C347" s="249">
        <v>30</v>
      </c>
    </row>
    <row r="348" spans="1:3" ht="108" x14ac:dyDescent="0.35">
      <c r="A348" s="247" t="s">
        <v>2669</v>
      </c>
      <c r="B348" s="248" t="s">
        <v>848</v>
      </c>
      <c r="C348" s="250">
        <v>45</v>
      </c>
    </row>
    <row r="349" spans="1:3" ht="18" x14ac:dyDescent="0.35">
      <c r="A349" s="247" t="s">
        <v>2670</v>
      </c>
      <c r="B349" s="248" t="s">
        <v>827</v>
      </c>
      <c r="C349" s="250">
        <v>45</v>
      </c>
    </row>
    <row r="350" spans="1:3" ht="72" x14ac:dyDescent="0.35">
      <c r="A350" s="247" t="s">
        <v>2671</v>
      </c>
      <c r="B350" s="248" t="s">
        <v>849</v>
      </c>
      <c r="C350" s="250">
        <v>90</v>
      </c>
    </row>
    <row r="351" spans="1:3" ht="18" x14ac:dyDescent="0.35">
      <c r="A351" s="247" t="s">
        <v>2672</v>
      </c>
      <c r="B351" s="271" t="s">
        <v>853</v>
      </c>
      <c r="C351" s="272">
        <v>30</v>
      </c>
    </row>
    <row r="352" spans="1:3" ht="18" x14ac:dyDescent="0.35">
      <c r="A352" s="247" t="s">
        <v>2673</v>
      </c>
      <c r="B352" s="271" t="s">
        <v>1081</v>
      </c>
      <c r="C352" s="272">
        <v>60</v>
      </c>
    </row>
    <row r="353" spans="1:3" ht="18" x14ac:dyDescent="0.35">
      <c r="A353" s="247" t="s">
        <v>2674</v>
      </c>
      <c r="B353" s="271" t="s">
        <v>1159</v>
      </c>
      <c r="C353" s="272">
        <v>90</v>
      </c>
    </row>
    <row r="354" spans="1:3" ht="18" x14ac:dyDescent="0.35">
      <c r="A354" s="247" t="s">
        <v>2675</v>
      </c>
      <c r="B354" s="271" t="s">
        <v>1124</v>
      </c>
      <c r="C354" s="272">
        <v>90</v>
      </c>
    </row>
    <row r="355" spans="1:3" ht="18" x14ac:dyDescent="0.35">
      <c r="A355" s="247" t="s">
        <v>2676</v>
      </c>
      <c r="B355" s="271" t="s">
        <v>1160</v>
      </c>
      <c r="C355" s="272">
        <v>30</v>
      </c>
    </row>
    <row r="356" spans="1:3" ht="18" x14ac:dyDescent="0.35">
      <c r="A356" s="247" t="s">
        <v>2677</v>
      </c>
      <c r="B356" s="271" t="s">
        <v>1161</v>
      </c>
      <c r="C356" s="272">
        <v>60</v>
      </c>
    </row>
    <row r="357" spans="1:3" ht="18" x14ac:dyDescent="0.35">
      <c r="A357" s="247" t="s">
        <v>2678</v>
      </c>
      <c r="B357" s="271" t="s">
        <v>1162</v>
      </c>
      <c r="C357" s="272">
        <v>120</v>
      </c>
    </row>
    <row r="358" spans="1:3" ht="18" x14ac:dyDescent="0.35">
      <c r="A358" s="247" t="s">
        <v>2679</v>
      </c>
      <c r="B358" s="271" t="s">
        <v>1163</v>
      </c>
      <c r="C358" s="272">
        <v>90</v>
      </c>
    </row>
    <row r="359" spans="1:3" ht="18" x14ac:dyDescent="0.35">
      <c r="A359" s="247" t="s">
        <v>2680</v>
      </c>
      <c r="B359" s="271" t="s">
        <v>1164</v>
      </c>
      <c r="C359" s="272">
        <v>90</v>
      </c>
    </row>
    <row r="360" spans="1:3" ht="18" x14ac:dyDescent="0.35">
      <c r="A360" s="247" t="s">
        <v>2681</v>
      </c>
      <c r="B360" s="271" t="s">
        <v>1165</v>
      </c>
      <c r="C360" s="272">
        <v>60</v>
      </c>
    </row>
    <row r="361" spans="1:3" ht="18" x14ac:dyDescent="0.35">
      <c r="A361" s="247" t="s">
        <v>2682</v>
      </c>
      <c r="B361" s="271" t="s">
        <v>1166</v>
      </c>
      <c r="C361" s="272">
        <v>90</v>
      </c>
    </row>
    <row r="362" spans="1:3" ht="18" x14ac:dyDescent="0.35">
      <c r="A362" s="247" t="s">
        <v>2683</v>
      </c>
      <c r="B362" s="271" t="s">
        <v>1167</v>
      </c>
      <c r="C362" s="272">
        <v>90</v>
      </c>
    </row>
    <row r="363" spans="1:3" ht="18" x14ac:dyDescent="0.35">
      <c r="A363" s="247" t="s">
        <v>2684</v>
      </c>
      <c r="B363" s="271" t="s">
        <v>1168</v>
      </c>
      <c r="C363" s="272">
        <v>60</v>
      </c>
    </row>
    <row r="364" spans="1:3" ht="18" x14ac:dyDescent="0.35">
      <c r="A364" s="247" t="s">
        <v>2685</v>
      </c>
      <c r="B364" s="271" t="s">
        <v>1169</v>
      </c>
      <c r="C364" s="272">
        <v>90</v>
      </c>
    </row>
    <row r="365" spans="1:3" ht="18" x14ac:dyDescent="0.35">
      <c r="A365" s="247" t="s">
        <v>2686</v>
      </c>
      <c r="B365" s="271" t="s">
        <v>1170</v>
      </c>
      <c r="C365" s="272">
        <v>260</v>
      </c>
    </row>
    <row r="366" spans="1:3" ht="36" x14ac:dyDescent="0.35">
      <c r="A366" s="247" t="s">
        <v>2687</v>
      </c>
      <c r="B366" s="248" t="s">
        <v>845</v>
      </c>
      <c r="C366" s="249">
        <v>30</v>
      </c>
    </row>
    <row r="367" spans="1:3" ht="36" x14ac:dyDescent="0.35">
      <c r="A367" s="247" t="s">
        <v>2688</v>
      </c>
      <c r="B367" s="248" t="s">
        <v>846</v>
      </c>
      <c r="C367" s="249">
        <v>15</v>
      </c>
    </row>
    <row r="368" spans="1:3" ht="72" x14ac:dyDescent="0.35">
      <c r="A368" s="247" t="s">
        <v>2689</v>
      </c>
      <c r="B368" s="248" t="s">
        <v>847</v>
      </c>
      <c r="C368" s="249">
        <v>30</v>
      </c>
    </row>
    <row r="369" spans="1:3" ht="108" x14ac:dyDescent="0.35">
      <c r="A369" s="247" t="s">
        <v>2690</v>
      </c>
      <c r="B369" s="248" t="s">
        <v>848</v>
      </c>
      <c r="C369" s="250">
        <v>45</v>
      </c>
    </row>
    <row r="370" spans="1:3" ht="18" x14ac:dyDescent="0.35">
      <c r="A370" s="247" t="s">
        <v>2691</v>
      </c>
      <c r="B370" s="248" t="s">
        <v>827</v>
      </c>
      <c r="C370" s="250">
        <v>45</v>
      </c>
    </row>
    <row r="371" spans="1:3" ht="72" x14ac:dyDescent="0.35">
      <c r="A371" s="247" t="s">
        <v>2692</v>
      </c>
      <c r="B371" s="248" t="s">
        <v>849</v>
      </c>
      <c r="C371" s="250">
        <v>90</v>
      </c>
    </row>
    <row r="372" spans="1:3" ht="18" x14ac:dyDescent="0.35">
      <c r="A372" s="247" t="s">
        <v>2693</v>
      </c>
      <c r="B372" s="271" t="s">
        <v>853</v>
      </c>
      <c r="C372" s="272">
        <v>30</v>
      </c>
    </row>
    <row r="373" spans="1:3" ht="18" x14ac:dyDescent="0.35">
      <c r="A373" s="247" t="s">
        <v>2694</v>
      </c>
      <c r="B373" s="271" t="s">
        <v>1081</v>
      </c>
      <c r="C373" s="272">
        <v>60</v>
      </c>
    </row>
    <row r="374" spans="1:3" ht="18" x14ac:dyDescent="0.35">
      <c r="A374" s="247" t="s">
        <v>2695</v>
      </c>
      <c r="B374" s="271" t="s">
        <v>1133</v>
      </c>
      <c r="C374" s="272">
        <v>60</v>
      </c>
    </row>
    <row r="375" spans="1:3" ht="18" x14ac:dyDescent="0.35">
      <c r="A375" s="247" t="s">
        <v>2696</v>
      </c>
      <c r="B375" s="271" t="s">
        <v>1121</v>
      </c>
      <c r="C375" s="272">
        <v>90</v>
      </c>
    </row>
    <row r="376" spans="1:3" ht="18" x14ac:dyDescent="0.35">
      <c r="A376" s="247" t="s">
        <v>2697</v>
      </c>
      <c r="B376" s="271" t="s">
        <v>1181</v>
      </c>
      <c r="C376" s="272">
        <v>30</v>
      </c>
    </row>
    <row r="377" spans="1:3" ht="18" x14ac:dyDescent="0.35">
      <c r="A377" s="247" t="s">
        <v>2698</v>
      </c>
      <c r="B377" s="271" t="s">
        <v>867</v>
      </c>
      <c r="C377" s="272">
        <v>90</v>
      </c>
    </row>
    <row r="378" spans="1:3" ht="18" x14ac:dyDescent="0.35">
      <c r="A378" s="247" t="s">
        <v>2699</v>
      </c>
      <c r="B378" s="271" t="s">
        <v>1182</v>
      </c>
      <c r="C378" s="272">
        <v>60</v>
      </c>
    </row>
    <row r="379" spans="1:3" ht="18" x14ac:dyDescent="0.35">
      <c r="A379" s="247" t="s">
        <v>2700</v>
      </c>
      <c r="B379" s="271" t="s">
        <v>1183</v>
      </c>
      <c r="C379" s="272">
        <v>60</v>
      </c>
    </row>
    <row r="380" spans="1:3" ht="18" x14ac:dyDescent="0.35">
      <c r="A380" s="247" t="s">
        <v>2701</v>
      </c>
      <c r="B380" s="271" t="s">
        <v>1122</v>
      </c>
      <c r="C380" s="272">
        <v>120</v>
      </c>
    </row>
    <row r="381" spans="1:3" ht="18" x14ac:dyDescent="0.35">
      <c r="A381" s="247" t="s">
        <v>2702</v>
      </c>
      <c r="B381" s="271" t="s">
        <v>1184</v>
      </c>
      <c r="C381" s="272">
        <v>60</v>
      </c>
    </row>
    <row r="382" spans="1:3" ht="18" x14ac:dyDescent="0.35">
      <c r="A382" s="247" t="s">
        <v>2703</v>
      </c>
      <c r="B382" s="271" t="s">
        <v>1124</v>
      </c>
      <c r="C382" s="272">
        <v>90</v>
      </c>
    </row>
    <row r="383" spans="1:3" ht="18" x14ac:dyDescent="0.35">
      <c r="A383" s="247" t="s">
        <v>2704</v>
      </c>
      <c r="B383" s="271" t="s">
        <v>1185</v>
      </c>
      <c r="C383" s="272">
        <v>90</v>
      </c>
    </row>
    <row r="384" spans="1:3" ht="18" x14ac:dyDescent="0.35">
      <c r="A384" s="247" t="s">
        <v>2705</v>
      </c>
      <c r="B384" s="271" t="s">
        <v>1186</v>
      </c>
      <c r="C384" s="272">
        <v>60</v>
      </c>
    </row>
    <row r="385" spans="1:3" ht="18" x14ac:dyDescent="0.35">
      <c r="A385" s="247" t="s">
        <v>2706</v>
      </c>
      <c r="B385" s="271" t="s">
        <v>1187</v>
      </c>
      <c r="C385" s="272">
        <v>60</v>
      </c>
    </row>
    <row r="386" spans="1:3" ht="18" x14ac:dyDescent="0.35">
      <c r="A386" s="247" t="s">
        <v>2707</v>
      </c>
      <c r="B386" s="271" t="s">
        <v>1188</v>
      </c>
      <c r="C386" s="272">
        <v>60</v>
      </c>
    </row>
    <row r="387" spans="1:3" ht="18" x14ac:dyDescent="0.35">
      <c r="A387" s="247" t="s">
        <v>2708</v>
      </c>
      <c r="B387" s="271" t="s">
        <v>1192</v>
      </c>
      <c r="C387" s="272">
        <v>60</v>
      </c>
    </row>
    <row r="388" spans="1:3" ht="18" x14ac:dyDescent="0.35">
      <c r="A388" s="247" t="s">
        <v>2709</v>
      </c>
      <c r="B388" s="271" t="s">
        <v>810</v>
      </c>
      <c r="C388" s="272">
        <v>270</v>
      </c>
    </row>
    <row r="389" spans="1:3" ht="36" x14ac:dyDescent="0.35">
      <c r="A389" s="247" t="s">
        <v>2710</v>
      </c>
      <c r="B389" s="248" t="s">
        <v>845</v>
      </c>
      <c r="C389" s="249">
        <v>30</v>
      </c>
    </row>
    <row r="390" spans="1:3" ht="36" x14ac:dyDescent="0.35">
      <c r="A390" s="247" t="s">
        <v>2711</v>
      </c>
      <c r="B390" s="248" t="s">
        <v>846</v>
      </c>
      <c r="C390" s="249">
        <v>15</v>
      </c>
    </row>
    <row r="391" spans="1:3" ht="72" x14ac:dyDescent="0.35">
      <c r="A391" s="247" t="s">
        <v>2712</v>
      </c>
      <c r="B391" s="248" t="s">
        <v>847</v>
      </c>
      <c r="C391" s="249">
        <v>30</v>
      </c>
    </row>
    <row r="392" spans="1:3" ht="108" x14ac:dyDescent="0.35">
      <c r="A392" s="247" t="s">
        <v>2713</v>
      </c>
      <c r="B392" s="248" t="s">
        <v>848</v>
      </c>
      <c r="C392" s="250">
        <v>45</v>
      </c>
    </row>
    <row r="393" spans="1:3" ht="18" x14ac:dyDescent="0.35">
      <c r="A393" s="247" t="s">
        <v>2714</v>
      </c>
      <c r="B393" s="248" t="s">
        <v>827</v>
      </c>
      <c r="C393" s="250">
        <v>45</v>
      </c>
    </row>
    <row r="394" spans="1:3" ht="72" x14ac:dyDescent="0.35">
      <c r="A394" s="247" t="s">
        <v>2715</v>
      </c>
      <c r="B394" s="248" t="s">
        <v>849</v>
      </c>
      <c r="C394" s="250">
        <v>90</v>
      </c>
    </row>
    <row r="395" spans="1:3" ht="18" x14ac:dyDescent="0.35">
      <c r="A395" s="247" t="s">
        <v>2716</v>
      </c>
      <c r="B395" s="271" t="s">
        <v>853</v>
      </c>
      <c r="C395" s="272">
        <v>30</v>
      </c>
    </row>
    <row r="396" spans="1:3" ht="18" x14ac:dyDescent="0.35">
      <c r="A396" s="247" t="s">
        <v>2717</v>
      </c>
      <c r="B396" s="271" t="s">
        <v>1133</v>
      </c>
      <c r="C396" s="272">
        <v>90</v>
      </c>
    </row>
    <row r="397" spans="1:3" ht="18" x14ac:dyDescent="0.35">
      <c r="A397" s="247" t="s">
        <v>2718</v>
      </c>
      <c r="B397" s="271" t="s">
        <v>1121</v>
      </c>
      <c r="C397" s="272">
        <v>90</v>
      </c>
    </row>
    <row r="398" spans="1:3" ht="18" x14ac:dyDescent="0.35">
      <c r="A398" s="247" t="s">
        <v>2719</v>
      </c>
      <c r="B398" s="271" t="s">
        <v>1182</v>
      </c>
      <c r="C398" s="272">
        <v>60</v>
      </c>
    </row>
    <row r="399" spans="1:3" ht="18" x14ac:dyDescent="0.35">
      <c r="A399" s="247" t="s">
        <v>2720</v>
      </c>
      <c r="B399" s="271" t="s">
        <v>1194</v>
      </c>
      <c r="C399" s="272">
        <v>30</v>
      </c>
    </row>
    <row r="400" spans="1:3" ht="18" x14ac:dyDescent="0.35">
      <c r="A400" s="247" t="s">
        <v>2721</v>
      </c>
      <c r="B400" s="271" t="s">
        <v>1124</v>
      </c>
      <c r="C400" s="272">
        <v>90</v>
      </c>
    </row>
    <row r="401" spans="1:3" ht="18" x14ac:dyDescent="0.35">
      <c r="A401" s="247" t="s">
        <v>2722</v>
      </c>
      <c r="B401" s="271" t="s">
        <v>1195</v>
      </c>
      <c r="C401" s="272">
        <v>60</v>
      </c>
    </row>
    <row r="402" spans="1:3" ht="18" x14ac:dyDescent="0.35">
      <c r="A402" s="247" t="s">
        <v>2723</v>
      </c>
      <c r="B402" s="271" t="s">
        <v>1196</v>
      </c>
      <c r="C402" s="272">
        <v>60</v>
      </c>
    </row>
    <row r="403" spans="1:3" ht="18" x14ac:dyDescent="0.35">
      <c r="A403" s="247" t="s">
        <v>2724</v>
      </c>
      <c r="B403" s="271" t="s">
        <v>1081</v>
      </c>
      <c r="C403" s="272">
        <v>60</v>
      </c>
    </row>
    <row r="404" spans="1:3" ht="18" x14ac:dyDescent="0.35">
      <c r="A404" s="247" t="s">
        <v>2725</v>
      </c>
      <c r="B404" s="271" t="s">
        <v>1122</v>
      </c>
      <c r="C404" s="272">
        <v>90</v>
      </c>
    </row>
    <row r="405" spans="1:3" ht="18" x14ac:dyDescent="0.35">
      <c r="A405" s="247" t="s">
        <v>2726</v>
      </c>
      <c r="B405" s="271" t="s">
        <v>1197</v>
      </c>
      <c r="C405" s="272">
        <v>90</v>
      </c>
    </row>
    <row r="406" spans="1:3" ht="18" x14ac:dyDescent="0.35">
      <c r="A406" s="247" t="s">
        <v>2727</v>
      </c>
      <c r="B406" s="271" t="s">
        <v>1198</v>
      </c>
      <c r="C406" s="272">
        <v>90</v>
      </c>
    </row>
    <row r="407" spans="1:3" ht="18" x14ac:dyDescent="0.35">
      <c r="A407" s="247" t="s">
        <v>2728</v>
      </c>
      <c r="B407" s="271" t="s">
        <v>1199</v>
      </c>
      <c r="C407" s="272">
        <v>60</v>
      </c>
    </row>
    <row r="408" spans="1:3" ht="18" x14ac:dyDescent="0.35">
      <c r="A408" s="247" t="s">
        <v>2729</v>
      </c>
      <c r="B408" s="271" t="s">
        <v>1200</v>
      </c>
      <c r="C408" s="272">
        <v>60</v>
      </c>
    </row>
    <row r="409" spans="1:3" ht="18" x14ac:dyDescent="0.35">
      <c r="A409" s="247" t="s">
        <v>2730</v>
      </c>
      <c r="B409" s="271" t="s">
        <v>1129</v>
      </c>
      <c r="C409" s="273">
        <v>90</v>
      </c>
    </row>
    <row r="410" spans="1:3" ht="18" x14ac:dyDescent="0.35">
      <c r="A410" s="247" t="s">
        <v>2731</v>
      </c>
      <c r="B410" s="271" t="s">
        <v>1201</v>
      </c>
      <c r="C410" s="272">
        <v>60</v>
      </c>
    </row>
    <row r="411" spans="1:3" ht="18" x14ac:dyDescent="0.35">
      <c r="A411" s="247" t="s">
        <v>2732</v>
      </c>
      <c r="B411" s="271" t="s">
        <v>810</v>
      </c>
      <c r="C411" s="272">
        <v>270</v>
      </c>
    </row>
    <row r="412" spans="1:3" ht="36" x14ac:dyDescent="0.35">
      <c r="A412" s="247" t="s">
        <v>2733</v>
      </c>
      <c r="B412" s="248" t="s">
        <v>845</v>
      </c>
      <c r="C412" s="249">
        <v>30</v>
      </c>
    </row>
    <row r="413" spans="1:3" ht="36" x14ac:dyDescent="0.35">
      <c r="A413" s="247" t="s">
        <v>2734</v>
      </c>
      <c r="B413" s="248" t="s">
        <v>846</v>
      </c>
      <c r="C413" s="249">
        <v>15</v>
      </c>
    </row>
    <row r="414" spans="1:3" ht="72" x14ac:dyDescent="0.35">
      <c r="A414" s="247" t="s">
        <v>2735</v>
      </c>
      <c r="B414" s="248" t="s">
        <v>847</v>
      </c>
      <c r="C414" s="249">
        <v>30</v>
      </c>
    </row>
    <row r="415" spans="1:3" ht="108" x14ac:dyDescent="0.35">
      <c r="A415" s="247" t="s">
        <v>2736</v>
      </c>
      <c r="B415" s="248" t="s">
        <v>848</v>
      </c>
      <c r="C415" s="250">
        <v>45</v>
      </c>
    </row>
    <row r="416" spans="1:3" ht="18" x14ac:dyDescent="0.35">
      <c r="A416" s="247" t="s">
        <v>2737</v>
      </c>
      <c r="B416" s="248" t="s">
        <v>827</v>
      </c>
      <c r="C416" s="250">
        <v>45</v>
      </c>
    </row>
    <row r="417" spans="1:3" ht="72" x14ac:dyDescent="0.35">
      <c r="A417" s="247" t="s">
        <v>2738</v>
      </c>
      <c r="B417" s="248" t="s">
        <v>849</v>
      </c>
      <c r="C417" s="250">
        <v>90</v>
      </c>
    </row>
    <row r="418" spans="1:3" ht="18" x14ac:dyDescent="0.35">
      <c r="A418" s="247" t="s">
        <v>2739</v>
      </c>
      <c r="B418" s="271" t="s">
        <v>1209</v>
      </c>
      <c r="C418" s="272">
        <v>30</v>
      </c>
    </row>
    <row r="419" spans="1:3" ht="18" x14ac:dyDescent="0.35">
      <c r="A419" s="247" t="s">
        <v>2740</v>
      </c>
      <c r="B419" s="271" t="s">
        <v>1133</v>
      </c>
      <c r="C419" s="272">
        <v>60</v>
      </c>
    </row>
    <row r="420" spans="1:3" ht="18" x14ac:dyDescent="0.35">
      <c r="A420" s="247" t="s">
        <v>2741</v>
      </c>
      <c r="B420" s="271" t="s">
        <v>1120</v>
      </c>
      <c r="C420" s="272">
        <v>60</v>
      </c>
    </row>
    <row r="421" spans="1:3" ht="18" x14ac:dyDescent="0.35">
      <c r="A421" s="247" t="s">
        <v>2742</v>
      </c>
      <c r="B421" s="271" t="s">
        <v>1121</v>
      </c>
      <c r="C421" s="272">
        <v>90</v>
      </c>
    </row>
    <row r="422" spans="1:3" ht="18" x14ac:dyDescent="0.35">
      <c r="A422" s="247" t="s">
        <v>2743</v>
      </c>
      <c r="B422" s="271" t="s">
        <v>1210</v>
      </c>
      <c r="C422" s="272">
        <v>90</v>
      </c>
    </row>
    <row r="423" spans="1:3" ht="18" x14ac:dyDescent="0.35">
      <c r="A423" s="247" t="s">
        <v>2744</v>
      </c>
      <c r="B423" s="271" t="s">
        <v>1211</v>
      </c>
      <c r="C423" s="272">
        <v>60</v>
      </c>
    </row>
    <row r="424" spans="1:3" ht="18" x14ac:dyDescent="0.35">
      <c r="A424" s="247" t="s">
        <v>2745</v>
      </c>
      <c r="B424" s="271" t="s">
        <v>1196</v>
      </c>
      <c r="C424" s="272">
        <v>60</v>
      </c>
    </row>
    <row r="425" spans="1:3" ht="18" x14ac:dyDescent="0.35">
      <c r="A425" s="247" t="s">
        <v>2746</v>
      </c>
      <c r="B425" s="271" t="s">
        <v>1212</v>
      </c>
      <c r="C425" s="272">
        <v>60</v>
      </c>
    </row>
    <row r="426" spans="1:3" ht="18" x14ac:dyDescent="0.35">
      <c r="A426" s="247" t="s">
        <v>2747</v>
      </c>
      <c r="B426" s="271" t="s">
        <v>1213</v>
      </c>
      <c r="C426" s="272">
        <v>90</v>
      </c>
    </row>
    <row r="427" spans="1:3" ht="18" x14ac:dyDescent="0.35">
      <c r="A427" s="247" t="s">
        <v>2748</v>
      </c>
      <c r="B427" s="271" t="s">
        <v>1214</v>
      </c>
      <c r="C427" s="272">
        <v>45</v>
      </c>
    </row>
    <row r="428" spans="1:3" ht="18" x14ac:dyDescent="0.35">
      <c r="A428" s="247" t="s">
        <v>2749</v>
      </c>
      <c r="B428" s="271" t="s">
        <v>898</v>
      </c>
      <c r="C428" s="272">
        <v>45</v>
      </c>
    </row>
    <row r="429" spans="1:3" ht="18" x14ac:dyDescent="0.35">
      <c r="A429" s="247" t="s">
        <v>2750</v>
      </c>
      <c r="B429" s="271" t="s">
        <v>1215</v>
      </c>
      <c r="C429" s="272">
        <v>120</v>
      </c>
    </row>
    <row r="430" spans="1:3" ht="18" x14ac:dyDescent="0.35">
      <c r="A430" s="247" t="s">
        <v>2751</v>
      </c>
      <c r="B430" s="271" t="s">
        <v>1216</v>
      </c>
      <c r="C430" s="272">
        <v>60</v>
      </c>
    </row>
    <row r="431" spans="1:3" ht="18" x14ac:dyDescent="0.35">
      <c r="A431" s="247" t="s">
        <v>2752</v>
      </c>
      <c r="B431" s="271" t="s">
        <v>1217</v>
      </c>
      <c r="C431" s="272">
        <v>60</v>
      </c>
    </row>
    <row r="432" spans="1:3" ht="18" x14ac:dyDescent="0.35">
      <c r="A432" s="247" t="s">
        <v>2753</v>
      </c>
      <c r="B432" s="271" t="s">
        <v>1218</v>
      </c>
      <c r="C432" s="272">
        <v>120</v>
      </c>
    </row>
    <row r="433" spans="1:3" ht="18" x14ac:dyDescent="0.35">
      <c r="A433" s="247" t="s">
        <v>2754</v>
      </c>
      <c r="B433" s="271" t="s">
        <v>1219</v>
      </c>
      <c r="C433" s="272">
        <v>90</v>
      </c>
    </row>
    <row r="434" spans="1:3" ht="18" x14ac:dyDescent="0.35">
      <c r="A434" s="247" t="s">
        <v>2755</v>
      </c>
      <c r="B434" s="271" t="s">
        <v>1192</v>
      </c>
      <c r="C434" s="272">
        <v>90</v>
      </c>
    </row>
    <row r="435" spans="1:3" ht="18" x14ac:dyDescent="0.35">
      <c r="A435" s="247" t="s">
        <v>2756</v>
      </c>
      <c r="B435" s="271" t="s">
        <v>1220</v>
      </c>
      <c r="C435" s="272">
        <v>60</v>
      </c>
    </row>
    <row r="436" spans="1:3" ht="18" x14ac:dyDescent="0.35">
      <c r="A436" s="247" t="s">
        <v>2757</v>
      </c>
      <c r="B436" s="271" t="s">
        <v>810</v>
      </c>
      <c r="C436" s="272">
        <v>270</v>
      </c>
    </row>
    <row r="437" spans="1:3" ht="36" x14ac:dyDescent="0.35">
      <c r="A437" s="247" t="s">
        <v>2758</v>
      </c>
      <c r="B437" s="248" t="s">
        <v>845</v>
      </c>
      <c r="C437" s="249">
        <v>30</v>
      </c>
    </row>
    <row r="438" spans="1:3" ht="36" x14ac:dyDescent="0.35">
      <c r="A438" s="247" t="s">
        <v>2759</v>
      </c>
      <c r="B438" s="248" t="s">
        <v>846</v>
      </c>
      <c r="C438" s="249">
        <v>15</v>
      </c>
    </row>
    <row r="439" spans="1:3" ht="72" x14ac:dyDescent="0.35">
      <c r="A439" s="247" t="s">
        <v>2760</v>
      </c>
      <c r="B439" s="248" t="s">
        <v>847</v>
      </c>
      <c r="C439" s="249">
        <v>30</v>
      </c>
    </row>
    <row r="440" spans="1:3" ht="108" x14ac:dyDescent="0.35">
      <c r="A440" s="247" t="s">
        <v>2761</v>
      </c>
      <c r="B440" s="248" t="s">
        <v>848</v>
      </c>
      <c r="C440" s="250">
        <v>45</v>
      </c>
    </row>
    <row r="441" spans="1:3" ht="18" x14ac:dyDescent="0.35">
      <c r="A441" s="247" t="s">
        <v>2762</v>
      </c>
      <c r="B441" s="248" t="s">
        <v>827</v>
      </c>
      <c r="C441" s="250">
        <v>45</v>
      </c>
    </row>
    <row r="442" spans="1:3" ht="72" x14ac:dyDescent="0.35">
      <c r="A442" s="247" t="s">
        <v>2763</v>
      </c>
      <c r="B442" s="248" t="s">
        <v>849</v>
      </c>
      <c r="C442" s="250">
        <v>90</v>
      </c>
    </row>
    <row r="443" spans="1:3" ht="72" x14ac:dyDescent="0.35">
      <c r="A443" s="247" t="s">
        <v>2764</v>
      </c>
      <c r="B443" s="248" t="s">
        <v>1059</v>
      </c>
      <c r="C443" s="249">
        <v>30</v>
      </c>
    </row>
    <row r="444" spans="1:3" ht="36" x14ac:dyDescent="0.35">
      <c r="A444" s="247" t="s">
        <v>2765</v>
      </c>
      <c r="B444" s="248" t="s">
        <v>1060</v>
      </c>
      <c r="C444" s="249">
        <v>30</v>
      </c>
    </row>
    <row r="445" spans="1:3" ht="72" x14ac:dyDescent="0.35">
      <c r="A445" s="247" t="s">
        <v>2766</v>
      </c>
      <c r="B445" s="248" t="s">
        <v>853</v>
      </c>
      <c r="C445" s="249">
        <v>30</v>
      </c>
    </row>
    <row r="446" spans="1:3" ht="54" x14ac:dyDescent="0.35">
      <c r="A446" s="247" t="s">
        <v>2767</v>
      </c>
      <c r="B446" s="248" t="s">
        <v>1068</v>
      </c>
      <c r="C446" s="249">
        <v>45</v>
      </c>
    </row>
    <row r="447" spans="1:3" ht="54" x14ac:dyDescent="0.35">
      <c r="A447" s="247" t="s">
        <v>2768</v>
      </c>
      <c r="B447" s="248" t="s">
        <v>1064</v>
      </c>
      <c r="C447" s="249">
        <v>60</v>
      </c>
    </row>
    <row r="448" spans="1:3" ht="72" x14ac:dyDescent="0.35">
      <c r="A448" s="247" t="s">
        <v>2769</v>
      </c>
      <c r="B448" s="248" t="s">
        <v>1062</v>
      </c>
      <c r="C448" s="249">
        <v>45</v>
      </c>
    </row>
    <row r="449" spans="1:3" ht="54" x14ac:dyDescent="0.35">
      <c r="A449" s="247" t="s">
        <v>2770</v>
      </c>
      <c r="B449" s="248" t="s">
        <v>1061</v>
      </c>
      <c r="C449" s="249">
        <v>60</v>
      </c>
    </row>
    <row r="450" spans="1:3" ht="72" x14ac:dyDescent="0.35">
      <c r="A450" s="247" t="s">
        <v>2771</v>
      </c>
      <c r="B450" s="248" t="s">
        <v>1071</v>
      </c>
      <c r="C450" s="249">
        <v>60</v>
      </c>
    </row>
    <row r="451" spans="1:3" ht="72" x14ac:dyDescent="0.35">
      <c r="A451" s="247" t="s">
        <v>2772</v>
      </c>
      <c r="B451" s="248" t="s">
        <v>1073</v>
      </c>
      <c r="C451" s="249">
        <v>75</v>
      </c>
    </row>
    <row r="452" spans="1:3" ht="72" x14ac:dyDescent="0.35">
      <c r="A452" s="247" t="s">
        <v>2773</v>
      </c>
      <c r="B452" s="248" t="s">
        <v>1228</v>
      </c>
      <c r="C452" s="249">
        <v>90</v>
      </c>
    </row>
    <row r="453" spans="1:3" ht="72" x14ac:dyDescent="0.35">
      <c r="A453" s="247" t="s">
        <v>2774</v>
      </c>
      <c r="B453" s="248" t="s">
        <v>1229</v>
      </c>
      <c r="C453" s="249">
        <v>90</v>
      </c>
    </row>
    <row r="454" spans="1:3" ht="72" x14ac:dyDescent="0.35">
      <c r="A454" s="247" t="s">
        <v>2775</v>
      </c>
      <c r="B454" s="248" t="s">
        <v>1230</v>
      </c>
      <c r="C454" s="249">
        <v>90</v>
      </c>
    </row>
    <row r="455" spans="1:3" ht="72" x14ac:dyDescent="0.35">
      <c r="A455" s="247" t="s">
        <v>2776</v>
      </c>
      <c r="B455" s="248" t="s">
        <v>1231</v>
      </c>
      <c r="C455" s="249">
        <v>90</v>
      </c>
    </row>
    <row r="456" spans="1:3" ht="108" x14ac:dyDescent="0.35">
      <c r="A456" s="247" t="s">
        <v>2777</v>
      </c>
      <c r="B456" s="248" t="s">
        <v>1232</v>
      </c>
      <c r="C456" s="249">
        <v>150</v>
      </c>
    </row>
    <row r="457" spans="1:3" ht="108" x14ac:dyDescent="0.35">
      <c r="A457" s="247" t="s">
        <v>2778</v>
      </c>
      <c r="B457" s="248" t="s">
        <v>1233</v>
      </c>
      <c r="C457" s="249">
        <v>150</v>
      </c>
    </row>
    <row r="458" spans="1:3" ht="90" x14ac:dyDescent="0.35">
      <c r="A458" s="247" t="s">
        <v>2779</v>
      </c>
      <c r="B458" s="248" t="s">
        <v>1234</v>
      </c>
      <c r="C458" s="249">
        <v>60</v>
      </c>
    </row>
    <row r="459" spans="1:3" ht="54" x14ac:dyDescent="0.35">
      <c r="A459" s="247" t="s">
        <v>2780</v>
      </c>
      <c r="B459" s="248" t="s">
        <v>1078</v>
      </c>
      <c r="C459" s="249">
        <v>120</v>
      </c>
    </row>
    <row r="460" spans="1:3" ht="36" x14ac:dyDescent="0.35">
      <c r="A460" s="247" t="s">
        <v>2781</v>
      </c>
      <c r="B460" s="248" t="s">
        <v>1080</v>
      </c>
      <c r="C460" s="249">
        <v>30</v>
      </c>
    </row>
    <row r="461" spans="1:3" ht="54" x14ac:dyDescent="0.35">
      <c r="A461" s="247" t="s">
        <v>2782</v>
      </c>
      <c r="B461" s="248" t="s">
        <v>1079</v>
      </c>
      <c r="C461" s="249">
        <v>60</v>
      </c>
    </row>
    <row r="462" spans="1:3" ht="108" x14ac:dyDescent="0.35">
      <c r="A462" s="247" t="s">
        <v>2783</v>
      </c>
      <c r="B462" s="248" t="s">
        <v>1235</v>
      </c>
      <c r="C462" s="249">
        <v>60</v>
      </c>
    </row>
    <row r="463" spans="1:3" ht="36" x14ac:dyDescent="0.35">
      <c r="A463" s="247" t="s">
        <v>2784</v>
      </c>
      <c r="B463" s="248" t="s">
        <v>1236</v>
      </c>
      <c r="C463" s="249">
        <v>135</v>
      </c>
    </row>
    <row r="464" spans="1:3" ht="54" x14ac:dyDescent="0.35">
      <c r="A464" s="247" t="s">
        <v>2785</v>
      </c>
      <c r="B464" s="248" t="s">
        <v>810</v>
      </c>
      <c r="C464" s="249">
        <v>225</v>
      </c>
    </row>
    <row r="465" spans="1:3" ht="36" x14ac:dyDescent="0.35">
      <c r="A465" s="247" t="s">
        <v>2786</v>
      </c>
      <c r="B465" s="265" t="s">
        <v>845</v>
      </c>
      <c r="C465" s="250">
        <v>75</v>
      </c>
    </row>
    <row r="466" spans="1:3" ht="36" x14ac:dyDescent="0.35">
      <c r="A466" s="247" t="s">
        <v>2787</v>
      </c>
      <c r="B466" s="265" t="s">
        <v>846</v>
      </c>
      <c r="C466" s="249">
        <v>30</v>
      </c>
    </row>
    <row r="467" spans="1:3" ht="72" x14ac:dyDescent="0.35">
      <c r="A467" s="247" t="s">
        <v>2788</v>
      </c>
      <c r="B467" s="265" t="s">
        <v>847</v>
      </c>
      <c r="C467" s="249">
        <v>60</v>
      </c>
    </row>
    <row r="468" spans="1:3" ht="108" x14ac:dyDescent="0.35">
      <c r="A468" s="247" t="s">
        <v>2789</v>
      </c>
      <c r="B468" s="265" t="s">
        <v>2288</v>
      </c>
      <c r="C468" s="249">
        <v>75</v>
      </c>
    </row>
    <row r="469" spans="1:3" ht="18" x14ac:dyDescent="0.35">
      <c r="A469" s="247" t="s">
        <v>2790</v>
      </c>
      <c r="B469" s="265" t="s">
        <v>827</v>
      </c>
      <c r="C469" s="249">
        <v>75</v>
      </c>
    </row>
    <row r="470" spans="1:3" ht="72" x14ac:dyDescent="0.35">
      <c r="A470" s="247" t="s">
        <v>2791</v>
      </c>
      <c r="B470" s="265" t="s">
        <v>880</v>
      </c>
      <c r="C470" s="249">
        <v>120</v>
      </c>
    </row>
    <row r="471" spans="1:3" ht="54" x14ac:dyDescent="0.35">
      <c r="A471" s="247" t="s">
        <v>2792</v>
      </c>
      <c r="B471" s="265" t="s">
        <v>850</v>
      </c>
      <c r="C471" s="249">
        <v>45</v>
      </c>
    </row>
    <row r="472" spans="1:3" ht="54" x14ac:dyDescent="0.35">
      <c r="A472" s="247" t="s">
        <v>2793</v>
      </c>
      <c r="B472" s="265" t="s">
        <v>867</v>
      </c>
      <c r="C472" s="249">
        <v>30</v>
      </c>
    </row>
    <row r="473" spans="1:3" ht="54" x14ac:dyDescent="0.35">
      <c r="A473" s="247" t="s">
        <v>2794</v>
      </c>
      <c r="B473" s="265" t="s">
        <v>895</v>
      </c>
      <c r="C473" s="249">
        <v>45</v>
      </c>
    </row>
    <row r="474" spans="1:3" ht="54" x14ac:dyDescent="0.35">
      <c r="A474" s="247" t="s">
        <v>2795</v>
      </c>
      <c r="B474" s="265" t="s">
        <v>852</v>
      </c>
      <c r="C474" s="249">
        <v>30</v>
      </c>
    </row>
    <row r="475" spans="1:3" ht="126" x14ac:dyDescent="0.35">
      <c r="A475" s="247" t="s">
        <v>2796</v>
      </c>
      <c r="B475" s="265" t="s">
        <v>882</v>
      </c>
      <c r="C475" s="249">
        <v>45</v>
      </c>
    </row>
    <row r="476" spans="1:3" ht="36" x14ac:dyDescent="0.35">
      <c r="A476" s="247" t="s">
        <v>2797</v>
      </c>
      <c r="B476" s="265" t="s">
        <v>851</v>
      </c>
      <c r="C476" s="249">
        <v>45</v>
      </c>
    </row>
    <row r="477" spans="1:3" ht="144" x14ac:dyDescent="0.35">
      <c r="A477" s="247" t="s">
        <v>2798</v>
      </c>
      <c r="B477" s="265" t="s">
        <v>2289</v>
      </c>
      <c r="C477" s="249">
        <v>30</v>
      </c>
    </row>
    <row r="478" spans="1:3" ht="54" x14ac:dyDescent="0.35">
      <c r="A478" s="247" t="s">
        <v>2799</v>
      </c>
      <c r="B478" s="265" t="s">
        <v>896</v>
      </c>
      <c r="C478" s="249">
        <v>30</v>
      </c>
    </row>
    <row r="479" spans="1:3" ht="72" x14ac:dyDescent="0.35">
      <c r="A479" s="247" t="s">
        <v>2800</v>
      </c>
      <c r="B479" s="265" t="s">
        <v>864</v>
      </c>
      <c r="C479" s="249">
        <v>30</v>
      </c>
    </row>
    <row r="480" spans="1:3" ht="90" x14ac:dyDescent="0.35">
      <c r="A480" s="247" t="s">
        <v>2801</v>
      </c>
      <c r="B480" s="265" t="s">
        <v>897</v>
      </c>
      <c r="C480" s="249">
        <v>30</v>
      </c>
    </row>
    <row r="481" spans="1:3" ht="72" x14ac:dyDescent="0.35">
      <c r="A481" s="247" t="s">
        <v>2802</v>
      </c>
      <c r="B481" s="265" t="s">
        <v>898</v>
      </c>
      <c r="C481" s="249">
        <v>30</v>
      </c>
    </row>
    <row r="482" spans="1:3" ht="72" x14ac:dyDescent="0.35">
      <c r="A482" s="247" t="s">
        <v>2803</v>
      </c>
      <c r="B482" s="265" t="s">
        <v>899</v>
      </c>
      <c r="C482" s="249">
        <v>30</v>
      </c>
    </row>
    <row r="483" spans="1:3" ht="90" x14ac:dyDescent="0.35">
      <c r="A483" s="247" t="s">
        <v>2804</v>
      </c>
      <c r="B483" s="248" t="s">
        <v>883</v>
      </c>
      <c r="C483" s="248">
        <v>60</v>
      </c>
    </row>
    <row r="484" spans="1:3" ht="72" x14ac:dyDescent="0.35">
      <c r="A484" s="247" t="s">
        <v>2805</v>
      </c>
      <c r="B484" s="265" t="s">
        <v>884</v>
      </c>
      <c r="C484" s="249">
        <v>60</v>
      </c>
    </row>
    <row r="485" spans="1:3" ht="72" x14ac:dyDescent="0.35">
      <c r="A485" s="247" t="s">
        <v>2806</v>
      </c>
      <c r="B485" s="265" t="s">
        <v>853</v>
      </c>
      <c r="C485" s="249">
        <v>30</v>
      </c>
    </row>
    <row r="486" spans="1:3" ht="162" x14ac:dyDescent="0.35">
      <c r="A486" s="247" t="s">
        <v>2807</v>
      </c>
      <c r="B486" s="265" t="s">
        <v>885</v>
      </c>
      <c r="C486" s="249">
        <v>60</v>
      </c>
    </row>
    <row r="487" spans="1:3" ht="126" x14ac:dyDescent="0.35">
      <c r="A487" s="247" t="s">
        <v>2808</v>
      </c>
      <c r="B487" s="265" t="s">
        <v>886</v>
      </c>
      <c r="C487" s="249">
        <v>240</v>
      </c>
    </row>
    <row r="488" spans="1:3" ht="198" x14ac:dyDescent="0.35">
      <c r="A488" s="247" t="s">
        <v>2809</v>
      </c>
      <c r="B488" s="265" t="s">
        <v>900</v>
      </c>
      <c r="C488" s="249">
        <v>75</v>
      </c>
    </row>
    <row r="489" spans="1:3" ht="90" x14ac:dyDescent="0.35">
      <c r="A489" s="247" t="s">
        <v>2810</v>
      </c>
      <c r="B489" s="265" t="s">
        <v>901</v>
      </c>
      <c r="C489" s="249">
        <v>45</v>
      </c>
    </row>
    <row r="490" spans="1:3" ht="126" x14ac:dyDescent="0.35">
      <c r="A490" s="247" t="s">
        <v>2811</v>
      </c>
      <c r="B490" s="265" t="s">
        <v>890</v>
      </c>
      <c r="C490" s="249">
        <v>120</v>
      </c>
    </row>
    <row r="491" spans="1:3" ht="144" x14ac:dyDescent="0.35">
      <c r="A491" s="247" t="s">
        <v>2812</v>
      </c>
      <c r="B491" s="265" t="s">
        <v>902</v>
      </c>
      <c r="C491" s="249">
        <v>90</v>
      </c>
    </row>
    <row r="492" spans="1:3" ht="162" x14ac:dyDescent="0.35">
      <c r="A492" s="247" t="s">
        <v>2813</v>
      </c>
      <c r="B492" s="265" t="s">
        <v>903</v>
      </c>
      <c r="C492" s="249">
        <v>120</v>
      </c>
    </row>
    <row r="493" spans="1:3" ht="126" x14ac:dyDescent="0.35">
      <c r="A493" s="247" t="s">
        <v>2814</v>
      </c>
      <c r="B493" s="265" t="s">
        <v>889</v>
      </c>
      <c r="C493" s="249">
        <v>60</v>
      </c>
    </row>
    <row r="494" spans="1:3" ht="144" x14ac:dyDescent="0.35">
      <c r="A494" s="247" t="s">
        <v>2815</v>
      </c>
      <c r="B494" s="265" t="s">
        <v>904</v>
      </c>
      <c r="C494" s="249">
        <v>60</v>
      </c>
    </row>
    <row r="495" spans="1:3" ht="216" x14ac:dyDescent="0.35">
      <c r="A495" s="247" t="s">
        <v>2816</v>
      </c>
      <c r="B495" s="248" t="s">
        <v>891</v>
      </c>
      <c r="C495" s="249">
        <v>60</v>
      </c>
    </row>
    <row r="496" spans="1:3" ht="144" x14ac:dyDescent="0.35">
      <c r="A496" s="247" t="s">
        <v>2817</v>
      </c>
      <c r="B496" s="248" t="s">
        <v>905</v>
      </c>
      <c r="C496" s="249">
        <v>60</v>
      </c>
    </row>
    <row r="497" spans="1:3" ht="234" x14ac:dyDescent="0.35">
      <c r="A497" s="247" t="s">
        <v>2818</v>
      </c>
      <c r="B497" s="265" t="s">
        <v>906</v>
      </c>
      <c r="C497" s="249">
        <v>120</v>
      </c>
    </row>
    <row r="498" spans="1:3" ht="198" x14ac:dyDescent="0.35">
      <c r="A498" s="247" t="s">
        <v>2819</v>
      </c>
      <c r="B498" s="265" t="s">
        <v>907</v>
      </c>
      <c r="C498" s="249">
        <v>60</v>
      </c>
    </row>
    <row r="499" spans="1:3" ht="108" x14ac:dyDescent="0.35">
      <c r="A499" s="247" t="s">
        <v>2820</v>
      </c>
      <c r="B499" s="265" t="s">
        <v>908</v>
      </c>
      <c r="C499" s="249">
        <v>90</v>
      </c>
    </row>
    <row r="500" spans="1:3" ht="108" x14ac:dyDescent="0.35">
      <c r="A500" s="247" t="s">
        <v>2821</v>
      </c>
      <c r="B500" s="265" t="s">
        <v>893</v>
      </c>
      <c r="C500" s="249">
        <v>120</v>
      </c>
    </row>
    <row r="501" spans="1:3" ht="90" x14ac:dyDescent="0.35">
      <c r="A501" s="247" t="s">
        <v>2822</v>
      </c>
      <c r="B501" s="265" t="s">
        <v>909</v>
      </c>
      <c r="C501" s="249">
        <v>60</v>
      </c>
    </row>
    <row r="502" spans="1:3" ht="54" x14ac:dyDescent="0.35">
      <c r="A502" s="247" t="s">
        <v>2823</v>
      </c>
      <c r="B502" s="265" t="s">
        <v>894</v>
      </c>
      <c r="C502" s="249">
        <v>60</v>
      </c>
    </row>
    <row r="503" spans="1:3" ht="72" x14ac:dyDescent="0.35">
      <c r="A503" s="247" t="s">
        <v>2824</v>
      </c>
      <c r="B503" s="265" t="s">
        <v>910</v>
      </c>
      <c r="C503" s="249">
        <v>270</v>
      </c>
    </row>
    <row r="504" spans="1:3" ht="54" x14ac:dyDescent="0.35">
      <c r="A504" s="247" t="s">
        <v>2825</v>
      </c>
      <c r="B504" s="248" t="s">
        <v>810</v>
      </c>
      <c r="C504" s="249">
        <v>405</v>
      </c>
    </row>
    <row r="505" spans="1:3" ht="36" x14ac:dyDescent="0.35">
      <c r="A505" s="247" t="s">
        <v>2826</v>
      </c>
      <c r="B505" s="265" t="s">
        <v>845</v>
      </c>
      <c r="C505" s="250">
        <v>75</v>
      </c>
    </row>
    <row r="506" spans="1:3" ht="36" x14ac:dyDescent="0.35">
      <c r="A506" s="247" t="s">
        <v>2827</v>
      </c>
      <c r="B506" s="265" t="s">
        <v>846</v>
      </c>
      <c r="C506" s="249">
        <v>30</v>
      </c>
    </row>
    <row r="507" spans="1:3" ht="72" x14ac:dyDescent="0.35">
      <c r="A507" s="247" t="s">
        <v>2828</v>
      </c>
      <c r="B507" s="265" t="s">
        <v>847</v>
      </c>
      <c r="C507" s="249">
        <v>60</v>
      </c>
    </row>
    <row r="508" spans="1:3" ht="108" x14ac:dyDescent="0.35">
      <c r="A508" s="247" t="s">
        <v>2829</v>
      </c>
      <c r="B508" s="265" t="s">
        <v>2288</v>
      </c>
      <c r="C508" s="249">
        <v>75</v>
      </c>
    </row>
    <row r="509" spans="1:3" ht="18" x14ac:dyDescent="0.35">
      <c r="A509" s="247" t="s">
        <v>2830</v>
      </c>
      <c r="B509" s="265" t="s">
        <v>827</v>
      </c>
      <c r="C509" s="249">
        <v>75</v>
      </c>
    </row>
    <row r="510" spans="1:3" ht="72" x14ac:dyDescent="0.35">
      <c r="A510" s="247" t="s">
        <v>2831</v>
      </c>
      <c r="B510" s="265" t="s">
        <v>880</v>
      </c>
      <c r="C510" s="249">
        <v>120</v>
      </c>
    </row>
    <row r="511" spans="1:3" ht="35" x14ac:dyDescent="0.35">
      <c r="A511" s="247" t="s">
        <v>2832</v>
      </c>
      <c r="B511" s="274" t="s">
        <v>851</v>
      </c>
      <c r="C511" s="275">
        <v>30</v>
      </c>
    </row>
    <row r="512" spans="1:3" ht="35" x14ac:dyDescent="0.35">
      <c r="A512" s="247" t="s">
        <v>2833</v>
      </c>
      <c r="B512" s="274" t="s">
        <v>839</v>
      </c>
      <c r="C512" s="275">
        <v>30</v>
      </c>
    </row>
    <row r="513" spans="1:3" ht="70" x14ac:dyDescent="0.35">
      <c r="A513" s="247" t="s">
        <v>2834</v>
      </c>
      <c r="B513" s="274" t="s">
        <v>911</v>
      </c>
      <c r="C513" s="275">
        <v>45</v>
      </c>
    </row>
    <row r="514" spans="1:3" ht="70" x14ac:dyDescent="0.35">
      <c r="A514" s="247" t="s">
        <v>2835</v>
      </c>
      <c r="B514" s="274" t="s">
        <v>912</v>
      </c>
      <c r="C514" s="275">
        <v>45</v>
      </c>
    </row>
    <row r="515" spans="1:3" ht="70" x14ac:dyDescent="0.35">
      <c r="A515" s="247" t="s">
        <v>2836</v>
      </c>
      <c r="B515" s="274" t="s">
        <v>913</v>
      </c>
      <c r="C515" s="275">
        <v>30</v>
      </c>
    </row>
    <row r="516" spans="1:3" ht="175" x14ac:dyDescent="0.35">
      <c r="A516" s="247" t="s">
        <v>2837</v>
      </c>
      <c r="B516" s="274" t="s">
        <v>2292</v>
      </c>
      <c r="C516" s="275">
        <v>30</v>
      </c>
    </row>
    <row r="517" spans="1:3" ht="70" x14ac:dyDescent="0.35">
      <c r="A517" s="247" t="s">
        <v>2838</v>
      </c>
      <c r="B517" s="274" t="s">
        <v>853</v>
      </c>
      <c r="C517" s="275">
        <v>30</v>
      </c>
    </row>
    <row r="518" spans="1:3" ht="70" x14ac:dyDescent="0.35">
      <c r="A518" s="247" t="s">
        <v>2839</v>
      </c>
      <c r="B518" s="274" t="s">
        <v>876</v>
      </c>
      <c r="C518" s="275">
        <v>30</v>
      </c>
    </row>
    <row r="519" spans="1:3" ht="35" x14ac:dyDescent="0.35">
      <c r="A519" s="247" t="s">
        <v>2840</v>
      </c>
      <c r="B519" s="274" t="s">
        <v>872</v>
      </c>
      <c r="C519" s="275">
        <v>150</v>
      </c>
    </row>
    <row r="520" spans="1:3" ht="35" x14ac:dyDescent="0.35">
      <c r="A520" s="247" t="s">
        <v>2841</v>
      </c>
      <c r="B520" s="274" t="s">
        <v>868</v>
      </c>
      <c r="C520" s="275">
        <v>150</v>
      </c>
    </row>
    <row r="521" spans="1:3" ht="70" x14ac:dyDescent="0.35">
      <c r="A521" s="247" t="s">
        <v>2842</v>
      </c>
      <c r="B521" s="274" t="s">
        <v>922</v>
      </c>
      <c r="C521" s="275">
        <v>60</v>
      </c>
    </row>
    <row r="522" spans="1:3" ht="52.5" x14ac:dyDescent="0.35">
      <c r="A522" s="247" t="s">
        <v>2843</v>
      </c>
      <c r="B522" s="274" t="s">
        <v>923</v>
      </c>
      <c r="C522" s="275">
        <v>60</v>
      </c>
    </row>
    <row r="523" spans="1:3" ht="70" x14ac:dyDescent="0.35">
      <c r="A523" s="247" t="s">
        <v>2844</v>
      </c>
      <c r="B523" s="274" t="s">
        <v>914</v>
      </c>
      <c r="C523" s="275">
        <v>60</v>
      </c>
    </row>
    <row r="524" spans="1:3" ht="17.5" x14ac:dyDescent="0.35">
      <c r="A524" s="247" t="s">
        <v>2845</v>
      </c>
      <c r="B524" s="274" t="s">
        <v>870</v>
      </c>
      <c r="C524" s="275">
        <v>90</v>
      </c>
    </row>
    <row r="525" spans="1:3" ht="70" x14ac:dyDescent="0.35">
      <c r="A525" s="247" t="s">
        <v>2846</v>
      </c>
      <c r="B525" s="274" t="s">
        <v>2293</v>
      </c>
      <c r="C525" s="275">
        <v>60</v>
      </c>
    </row>
    <row r="526" spans="1:3" ht="35" x14ac:dyDescent="0.35">
      <c r="A526" s="247" t="s">
        <v>2847</v>
      </c>
      <c r="B526" s="274" t="s">
        <v>916</v>
      </c>
      <c r="C526" s="275">
        <v>120</v>
      </c>
    </row>
    <row r="527" spans="1:3" ht="35" x14ac:dyDescent="0.35">
      <c r="A527" s="247" t="s">
        <v>2848</v>
      </c>
      <c r="B527" s="274" t="s">
        <v>924</v>
      </c>
      <c r="C527" s="275">
        <v>30</v>
      </c>
    </row>
    <row r="528" spans="1:3" ht="175" x14ac:dyDescent="0.35">
      <c r="A528" s="247" t="s">
        <v>2849</v>
      </c>
      <c r="B528" s="274" t="s">
        <v>925</v>
      </c>
      <c r="C528" s="275">
        <v>150</v>
      </c>
    </row>
    <row r="529" spans="1:3" ht="122.5" x14ac:dyDescent="0.35">
      <c r="A529" s="247" t="s">
        <v>2850</v>
      </c>
      <c r="B529" s="274" t="s">
        <v>918</v>
      </c>
      <c r="C529" s="275">
        <v>150</v>
      </c>
    </row>
    <row r="530" spans="1:3" ht="87.5" x14ac:dyDescent="0.35">
      <c r="A530" s="247" t="s">
        <v>2851</v>
      </c>
      <c r="B530" s="274" t="s">
        <v>926</v>
      </c>
      <c r="C530" s="275">
        <v>90</v>
      </c>
    </row>
    <row r="531" spans="1:3" ht="105" x14ac:dyDescent="0.35">
      <c r="A531" s="247" t="s">
        <v>2852</v>
      </c>
      <c r="B531" s="274" t="s">
        <v>919</v>
      </c>
      <c r="C531" s="275">
        <v>75</v>
      </c>
    </row>
    <row r="532" spans="1:3" ht="140" x14ac:dyDescent="0.35">
      <c r="A532" s="247" t="s">
        <v>2853</v>
      </c>
      <c r="B532" s="274" t="s">
        <v>927</v>
      </c>
      <c r="C532" s="275">
        <v>60</v>
      </c>
    </row>
    <row r="533" spans="1:3" ht="122.5" x14ac:dyDescent="0.35">
      <c r="A533" s="247" t="s">
        <v>2854</v>
      </c>
      <c r="B533" s="274" t="s">
        <v>928</v>
      </c>
      <c r="C533" s="275">
        <v>90</v>
      </c>
    </row>
    <row r="534" spans="1:3" ht="122.5" x14ac:dyDescent="0.35">
      <c r="A534" s="247" t="s">
        <v>2855</v>
      </c>
      <c r="B534" s="274" t="s">
        <v>929</v>
      </c>
      <c r="C534" s="275">
        <v>60</v>
      </c>
    </row>
    <row r="535" spans="1:3" ht="52.5" x14ac:dyDescent="0.35">
      <c r="A535" s="247" t="s">
        <v>2856</v>
      </c>
      <c r="B535" s="274" t="s">
        <v>810</v>
      </c>
      <c r="C535" s="275">
        <v>360</v>
      </c>
    </row>
    <row r="536" spans="1:3" ht="36" x14ac:dyDescent="0.35">
      <c r="A536" s="247" t="s">
        <v>2857</v>
      </c>
      <c r="B536" s="265" t="s">
        <v>845</v>
      </c>
      <c r="C536" s="250">
        <v>75</v>
      </c>
    </row>
    <row r="537" spans="1:3" ht="36" x14ac:dyDescent="0.35">
      <c r="A537" s="247" t="s">
        <v>2858</v>
      </c>
      <c r="B537" s="265" t="s">
        <v>846</v>
      </c>
      <c r="C537" s="249">
        <v>30</v>
      </c>
    </row>
    <row r="538" spans="1:3" ht="72" x14ac:dyDescent="0.35">
      <c r="A538" s="247" t="s">
        <v>2859</v>
      </c>
      <c r="B538" s="265" t="s">
        <v>847</v>
      </c>
      <c r="C538" s="249">
        <v>60</v>
      </c>
    </row>
    <row r="539" spans="1:3" ht="108" x14ac:dyDescent="0.35">
      <c r="A539" s="247" t="s">
        <v>2860</v>
      </c>
      <c r="B539" s="265" t="s">
        <v>2288</v>
      </c>
      <c r="C539" s="249">
        <v>75</v>
      </c>
    </row>
    <row r="540" spans="1:3" ht="18" x14ac:dyDescent="0.35">
      <c r="A540" s="247" t="s">
        <v>2861</v>
      </c>
      <c r="B540" s="265" t="s">
        <v>827</v>
      </c>
      <c r="C540" s="249">
        <v>75</v>
      </c>
    </row>
    <row r="541" spans="1:3" ht="72" x14ac:dyDescent="0.35">
      <c r="A541" s="247" t="s">
        <v>2862</v>
      </c>
      <c r="B541" s="265" t="s">
        <v>880</v>
      </c>
      <c r="C541" s="249">
        <v>120</v>
      </c>
    </row>
    <row r="542" spans="1:3" ht="31" x14ac:dyDescent="0.35">
      <c r="A542" s="247" t="s">
        <v>2863</v>
      </c>
      <c r="B542" s="259" t="s">
        <v>853</v>
      </c>
      <c r="C542" s="260">
        <v>30</v>
      </c>
    </row>
    <row r="543" spans="1:3" ht="31" x14ac:dyDescent="0.35">
      <c r="A543" s="247" t="s">
        <v>2864</v>
      </c>
      <c r="B543" s="259" t="s">
        <v>930</v>
      </c>
      <c r="C543" s="260">
        <v>30</v>
      </c>
    </row>
    <row r="544" spans="1:3" ht="31" x14ac:dyDescent="0.35">
      <c r="A544" s="247" t="s">
        <v>2865</v>
      </c>
      <c r="B544" s="259" t="s">
        <v>838</v>
      </c>
      <c r="C544" s="260">
        <v>90</v>
      </c>
    </row>
    <row r="545" spans="1:3" ht="31" x14ac:dyDescent="0.35">
      <c r="A545" s="247" t="s">
        <v>2866</v>
      </c>
      <c r="B545" s="259" t="s">
        <v>851</v>
      </c>
      <c r="C545" s="260">
        <v>30</v>
      </c>
    </row>
    <row r="546" spans="1:3" ht="15.5" x14ac:dyDescent="0.35">
      <c r="A546" s="247" t="s">
        <v>2867</v>
      </c>
      <c r="B546" s="259" t="s">
        <v>865</v>
      </c>
      <c r="C546" s="260">
        <v>30</v>
      </c>
    </row>
    <row r="547" spans="1:3" ht="31" x14ac:dyDescent="0.35">
      <c r="A547" s="247" t="s">
        <v>2868</v>
      </c>
      <c r="B547" s="259" t="s">
        <v>866</v>
      </c>
      <c r="C547" s="260">
        <v>30</v>
      </c>
    </row>
    <row r="548" spans="1:3" ht="31" x14ac:dyDescent="0.35">
      <c r="A548" s="247" t="s">
        <v>2869</v>
      </c>
      <c r="B548" s="259" t="s">
        <v>931</v>
      </c>
      <c r="C548" s="260">
        <v>60</v>
      </c>
    </row>
    <row r="549" spans="1:3" ht="31" x14ac:dyDescent="0.35">
      <c r="A549" s="247" t="s">
        <v>2870</v>
      </c>
      <c r="B549" s="259" t="s">
        <v>867</v>
      </c>
      <c r="C549" s="260">
        <v>120</v>
      </c>
    </row>
    <row r="550" spans="1:3" ht="46.5" x14ac:dyDescent="0.35">
      <c r="A550" s="247" t="s">
        <v>2871</v>
      </c>
      <c r="B550" s="259" t="s">
        <v>932</v>
      </c>
      <c r="C550" s="260">
        <v>60</v>
      </c>
    </row>
    <row r="551" spans="1:3" ht="31" x14ac:dyDescent="0.35">
      <c r="A551" s="247" t="s">
        <v>2872</v>
      </c>
      <c r="B551" s="259" t="s">
        <v>504</v>
      </c>
      <c r="C551" s="260">
        <v>180</v>
      </c>
    </row>
    <row r="552" spans="1:3" ht="31" x14ac:dyDescent="0.35">
      <c r="A552" s="247" t="s">
        <v>2873</v>
      </c>
      <c r="B552" s="259" t="s">
        <v>505</v>
      </c>
      <c r="C552" s="261">
        <v>60</v>
      </c>
    </row>
    <row r="553" spans="1:3" ht="46.5" x14ac:dyDescent="0.35">
      <c r="A553" s="247" t="s">
        <v>2874</v>
      </c>
      <c r="B553" s="259" t="s">
        <v>1183</v>
      </c>
      <c r="C553" s="260">
        <v>90</v>
      </c>
    </row>
    <row r="554" spans="1:3" ht="46.5" x14ac:dyDescent="0.35">
      <c r="A554" s="247" t="s">
        <v>2875</v>
      </c>
      <c r="B554" s="259" t="s">
        <v>877</v>
      </c>
      <c r="C554" s="260">
        <v>60</v>
      </c>
    </row>
    <row r="555" spans="1:3" ht="46.5" x14ac:dyDescent="0.35">
      <c r="A555" s="247" t="s">
        <v>2876</v>
      </c>
      <c r="B555" s="259" t="s">
        <v>873</v>
      </c>
      <c r="C555" s="260">
        <v>90</v>
      </c>
    </row>
    <row r="556" spans="1:3" ht="46.5" x14ac:dyDescent="0.35">
      <c r="A556" s="247" t="s">
        <v>2877</v>
      </c>
      <c r="B556" s="259" t="s">
        <v>510</v>
      </c>
      <c r="C556" s="260">
        <v>60</v>
      </c>
    </row>
    <row r="557" spans="1:3" ht="31" x14ac:dyDescent="0.35">
      <c r="A557" s="247" t="s">
        <v>2878</v>
      </c>
      <c r="B557" s="259" t="s">
        <v>933</v>
      </c>
      <c r="C557" s="260">
        <v>90</v>
      </c>
    </row>
    <row r="558" spans="1:3" ht="31" x14ac:dyDescent="0.35">
      <c r="A558" s="247" t="s">
        <v>2879</v>
      </c>
      <c r="B558" s="259" t="s">
        <v>934</v>
      </c>
      <c r="C558" s="260">
        <v>180</v>
      </c>
    </row>
    <row r="559" spans="1:3" ht="31" x14ac:dyDescent="0.35">
      <c r="A559" s="247" t="s">
        <v>2880</v>
      </c>
      <c r="B559" s="259" t="s">
        <v>938</v>
      </c>
      <c r="C559" s="260">
        <v>60</v>
      </c>
    </row>
    <row r="560" spans="1:3" ht="62" x14ac:dyDescent="0.35">
      <c r="A560" s="247" t="s">
        <v>2881</v>
      </c>
      <c r="B560" s="259" t="s">
        <v>939</v>
      </c>
      <c r="C560" s="260">
        <v>90</v>
      </c>
    </row>
    <row r="561" spans="1:3" ht="31" x14ac:dyDescent="0.35">
      <c r="A561" s="247" t="s">
        <v>2882</v>
      </c>
      <c r="B561" s="259" t="s">
        <v>874</v>
      </c>
      <c r="C561" s="260">
        <v>120</v>
      </c>
    </row>
    <row r="562" spans="1:3" ht="31" x14ac:dyDescent="0.35">
      <c r="A562" s="247" t="s">
        <v>2883</v>
      </c>
      <c r="B562" s="259" t="s">
        <v>940</v>
      </c>
      <c r="C562" s="261">
        <v>60</v>
      </c>
    </row>
    <row r="563" spans="1:3" ht="62" x14ac:dyDescent="0.35">
      <c r="A563" s="247" t="s">
        <v>2884</v>
      </c>
      <c r="B563" s="259" t="s">
        <v>935</v>
      </c>
      <c r="C563" s="260">
        <v>120</v>
      </c>
    </row>
    <row r="564" spans="1:3" ht="62" x14ac:dyDescent="0.35">
      <c r="A564" s="247" t="s">
        <v>2885</v>
      </c>
      <c r="B564" s="259" t="s">
        <v>875</v>
      </c>
      <c r="C564" s="260">
        <v>90</v>
      </c>
    </row>
    <row r="565" spans="1:3" ht="46.5" x14ac:dyDescent="0.35">
      <c r="A565" s="247" t="s">
        <v>2886</v>
      </c>
      <c r="B565" s="259" t="s">
        <v>936</v>
      </c>
      <c r="C565" s="260">
        <v>90</v>
      </c>
    </row>
    <row r="566" spans="1:3" ht="46.5" x14ac:dyDescent="0.35">
      <c r="A566" s="247" t="s">
        <v>2887</v>
      </c>
      <c r="B566" s="259" t="s">
        <v>506</v>
      </c>
      <c r="C566" s="260">
        <v>60</v>
      </c>
    </row>
    <row r="567" spans="1:3" ht="77.5" x14ac:dyDescent="0.35">
      <c r="A567" s="247" t="s">
        <v>2888</v>
      </c>
      <c r="B567" s="259" t="s">
        <v>937</v>
      </c>
      <c r="C567" s="260">
        <v>60</v>
      </c>
    </row>
    <row r="568" spans="1:3" ht="31" x14ac:dyDescent="0.35">
      <c r="A568" s="247" t="s">
        <v>2889</v>
      </c>
      <c r="B568" s="259" t="s">
        <v>879</v>
      </c>
      <c r="C568" s="260">
        <v>90</v>
      </c>
    </row>
    <row r="569" spans="1:3" ht="31" x14ac:dyDescent="0.35">
      <c r="A569" s="247" t="s">
        <v>2890</v>
      </c>
      <c r="B569" s="259" t="s">
        <v>876</v>
      </c>
      <c r="C569" s="260">
        <v>30</v>
      </c>
    </row>
    <row r="570" spans="1:3" ht="46.5" x14ac:dyDescent="0.35">
      <c r="A570" s="247" t="s">
        <v>2891</v>
      </c>
      <c r="B570" s="259" t="s">
        <v>810</v>
      </c>
      <c r="C570" s="260">
        <v>450</v>
      </c>
    </row>
    <row r="571" spans="1:3" ht="36" x14ac:dyDescent="0.35">
      <c r="A571" s="247" t="s">
        <v>2892</v>
      </c>
      <c r="B571" s="265" t="s">
        <v>845</v>
      </c>
      <c r="C571" s="250">
        <v>75</v>
      </c>
    </row>
    <row r="572" spans="1:3" ht="36" x14ac:dyDescent="0.35">
      <c r="A572" s="247" t="s">
        <v>2893</v>
      </c>
      <c r="B572" s="265" t="s">
        <v>846</v>
      </c>
      <c r="C572" s="249">
        <v>30</v>
      </c>
    </row>
    <row r="573" spans="1:3" ht="72" x14ac:dyDescent="0.35">
      <c r="A573" s="247" t="s">
        <v>2894</v>
      </c>
      <c r="B573" s="265" t="s">
        <v>847</v>
      </c>
      <c r="C573" s="249">
        <v>60</v>
      </c>
    </row>
    <row r="574" spans="1:3" ht="108" x14ac:dyDescent="0.35">
      <c r="A574" s="247" t="s">
        <v>2895</v>
      </c>
      <c r="B574" s="265" t="s">
        <v>2288</v>
      </c>
      <c r="C574" s="249">
        <v>75</v>
      </c>
    </row>
    <row r="575" spans="1:3" ht="18" x14ac:dyDescent="0.35">
      <c r="A575" s="247" t="s">
        <v>2896</v>
      </c>
      <c r="B575" s="265" t="s">
        <v>827</v>
      </c>
      <c r="C575" s="249">
        <v>75</v>
      </c>
    </row>
    <row r="576" spans="1:3" ht="72" x14ac:dyDescent="0.35">
      <c r="A576" s="247" t="s">
        <v>2897</v>
      </c>
      <c r="B576" s="265" t="s">
        <v>880</v>
      </c>
      <c r="C576" s="249">
        <v>120</v>
      </c>
    </row>
    <row r="577" spans="1:3" ht="36" x14ac:dyDescent="0.35">
      <c r="A577" s="247" t="s">
        <v>2898</v>
      </c>
      <c r="B577" s="248" t="s">
        <v>851</v>
      </c>
      <c r="C577" s="249">
        <v>60</v>
      </c>
    </row>
    <row r="578" spans="1:3" ht="36" x14ac:dyDescent="0.35">
      <c r="A578" s="247" t="s">
        <v>2899</v>
      </c>
      <c r="B578" s="248" t="s">
        <v>941</v>
      </c>
      <c r="C578" s="249">
        <v>30</v>
      </c>
    </row>
    <row r="579" spans="1:3" ht="36" x14ac:dyDescent="0.35">
      <c r="A579" s="247" t="s">
        <v>2900</v>
      </c>
      <c r="B579" s="248" t="s">
        <v>839</v>
      </c>
      <c r="C579" s="249">
        <v>75</v>
      </c>
    </row>
    <row r="580" spans="1:3" ht="108" x14ac:dyDescent="0.35">
      <c r="A580" s="247" t="s">
        <v>2901</v>
      </c>
      <c r="B580" s="248" t="s">
        <v>942</v>
      </c>
      <c r="C580" s="249">
        <v>45</v>
      </c>
    </row>
    <row r="581" spans="1:3" ht="54" x14ac:dyDescent="0.35">
      <c r="A581" s="247" t="s">
        <v>2902</v>
      </c>
      <c r="B581" s="248" t="s">
        <v>943</v>
      </c>
      <c r="C581" s="249">
        <v>45</v>
      </c>
    </row>
    <row r="582" spans="1:3" ht="54" x14ac:dyDescent="0.35">
      <c r="A582" s="247" t="s">
        <v>2903</v>
      </c>
      <c r="B582" s="248" t="s">
        <v>944</v>
      </c>
      <c r="C582" s="249">
        <v>30</v>
      </c>
    </row>
    <row r="583" spans="1:3" ht="72" x14ac:dyDescent="0.35">
      <c r="A583" s="247" t="s">
        <v>2904</v>
      </c>
      <c r="B583" s="248" t="s">
        <v>864</v>
      </c>
      <c r="C583" s="249">
        <v>30</v>
      </c>
    </row>
    <row r="584" spans="1:3" ht="90" x14ac:dyDescent="0.35">
      <c r="A584" s="247" t="s">
        <v>2905</v>
      </c>
      <c r="B584" s="248" t="s">
        <v>897</v>
      </c>
      <c r="C584" s="249">
        <v>30</v>
      </c>
    </row>
    <row r="585" spans="1:3" ht="72" x14ac:dyDescent="0.35">
      <c r="A585" s="247" t="s">
        <v>2906</v>
      </c>
      <c r="B585" s="248" t="s">
        <v>853</v>
      </c>
      <c r="C585" s="249">
        <v>30</v>
      </c>
    </row>
    <row r="586" spans="1:3" ht="36" x14ac:dyDescent="0.35">
      <c r="A586" s="247" t="s">
        <v>2907</v>
      </c>
      <c r="B586" s="248" t="s">
        <v>945</v>
      </c>
      <c r="C586" s="249">
        <v>60</v>
      </c>
    </row>
    <row r="587" spans="1:3" ht="36" x14ac:dyDescent="0.35">
      <c r="A587" s="247" t="s">
        <v>2908</v>
      </c>
      <c r="B587" s="248" t="s">
        <v>946</v>
      </c>
      <c r="C587" s="249">
        <v>45</v>
      </c>
    </row>
    <row r="588" spans="1:3" ht="162" x14ac:dyDescent="0.35">
      <c r="A588" s="247" t="s">
        <v>2909</v>
      </c>
      <c r="B588" s="248" t="s">
        <v>947</v>
      </c>
      <c r="C588" s="249">
        <v>60</v>
      </c>
    </row>
    <row r="589" spans="1:3" ht="18" x14ac:dyDescent="0.35">
      <c r="A589" s="247" t="s">
        <v>2910</v>
      </c>
      <c r="B589" s="248" t="s">
        <v>948</v>
      </c>
      <c r="C589" s="249">
        <v>45</v>
      </c>
    </row>
    <row r="590" spans="1:3" ht="90" x14ac:dyDescent="0.35">
      <c r="A590" s="247" t="s">
        <v>2911</v>
      </c>
      <c r="B590" s="248" t="s">
        <v>949</v>
      </c>
      <c r="C590" s="249">
        <v>60</v>
      </c>
    </row>
    <row r="591" spans="1:3" ht="54" x14ac:dyDescent="0.35">
      <c r="A591" s="247" t="s">
        <v>2912</v>
      </c>
      <c r="B591" s="248" t="s">
        <v>950</v>
      </c>
      <c r="C591" s="249">
        <v>120</v>
      </c>
    </row>
    <row r="592" spans="1:3" ht="18" x14ac:dyDescent="0.35">
      <c r="A592" s="247" t="s">
        <v>2913</v>
      </c>
      <c r="B592" s="248" t="s">
        <v>951</v>
      </c>
      <c r="C592" s="249">
        <v>90</v>
      </c>
    </row>
    <row r="593" spans="1:3" ht="72" x14ac:dyDescent="0.35">
      <c r="A593" s="247" t="s">
        <v>2914</v>
      </c>
      <c r="B593" s="248" t="s">
        <v>952</v>
      </c>
      <c r="C593" s="249">
        <v>90</v>
      </c>
    </row>
    <row r="594" spans="1:3" ht="54" x14ac:dyDescent="0.35">
      <c r="A594" s="247" t="s">
        <v>2915</v>
      </c>
      <c r="B594" s="248" t="s">
        <v>953</v>
      </c>
      <c r="C594" s="249">
        <v>60</v>
      </c>
    </row>
    <row r="595" spans="1:3" ht="36" x14ac:dyDescent="0.35">
      <c r="A595" s="247" t="s">
        <v>2916</v>
      </c>
      <c r="B595" s="248" t="s">
        <v>954</v>
      </c>
      <c r="C595" s="249">
        <v>60</v>
      </c>
    </row>
    <row r="596" spans="1:3" ht="90" x14ac:dyDescent="0.35">
      <c r="A596" s="247" t="s">
        <v>2917</v>
      </c>
      <c r="B596" s="248" t="s">
        <v>955</v>
      </c>
      <c r="C596" s="249">
        <v>60</v>
      </c>
    </row>
    <row r="597" spans="1:3" ht="72" x14ac:dyDescent="0.35">
      <c r="A597" s="247" t="s">
        <v>2918</v>
      </c>
      <c r="B597" s="248" t="s">
        <v>956</v>
      </c>
      <c r="C597" s="249">
        <v>90</v>
      </c>
    </row>
    <row r="598" spans="1:3" ht="72" x14ac:dyDescent="0.35">
      <c r="A598" s="247" t="s">
        <v>2919</v>
      </c>
      <c r="B598" s="248" t="s">
        <v>957</v>
      </c>
      <c r="C598" s="249">
        <v>90</v>
      </c>
    </row>
    <row r="599" spans="1:3" ht="126" x14ac:dyDescent="0.35">
      <c r="A599" s="247" t="s">
        <v>2920</v>
      </c>
      <c r="B599" s="248" t="s">
        <v>958</v>
      </c>
      <c r="C599" s="249">
        <v>90</v>
      </c>
    </row>
    <row r="600" spans="1:3" ht="90" x14ac:dyDescent="0.35">
      <c r="A600" s="247" t="s">
        <v>2921</v>
      </c>
      <c r="B600" s="248" t="s">
        <v>959</v>
      </c>
      <c r="C600" s="249">
        <v>120</v>
      </c>
    </row>
    <row r="601" spans="1:3" ht="54" x14ac:dyDescent="0.35">
      <c r="A601" s="247" t="s">
        <v>2922</v>
      </c>
      <c r="B601" s="248" t="s">
        <v>960</v>
      </c>
      <c r="C601" s="249">
        <v>60</v>
      </c>
    </row>
    <row r="602" spans="1:3" ht="54" x14ac:dyDescent="0.35">
      <c r="A602" s="247" t="s">
        <v>2923</v>
      </c>
      <c r="B602" s="248" t="s">
        <v>961</v>
      </c>
      <c r="C602" s="249">
        <v>60</v>
      </c>
    </row>
    <row r="603" spans="1:3" ht="36" x14ac:dyDescent="0.35">
      <c r="A603" s="247" t="s">
        <v>2924</v>
      </c>
      <c r="B603" s="248" t="s">
        <v>962</v>
      </c>
      <c r="C603" s="249">
        <v>60</v>
      </c>
    </row>
    <row r="604" spans="1:3" ht="108" x14ac:dyDescent="0.35">
      <c r="A604" s="247" t="s">
        <v>2925</v>
      </c>
      <c r="B604" s="248" t="s">
        <v>963</v>
      </c>
      <c r="C604" s="249">
        <v>90</v>
      </c>
    </row>
    <row r="605" spans="1:3" ht="108" x14ac:dyDescent="0.35">
      <c r="A605" s="247" t="s">
        <v>2926</v>
      </c>
      <c r="B605" s="248" t="s">
        <v>964</v>
      </c>
      <c r="C605" s="249">
        <v>60</v>
      </c>
    </row>
    <row r="606" spans="1:3" ht="54" x14ac:dyDescent="0.35">
      <c r="A606" s="247" t="s">
        <v>2927</v>
      </c>
      <c r="B606" s="248" t="s">
        <v>965</v>
      </c>
      <c r="C606" s="249">
        <v>60</v>
      </c>
    </row>
    <row r="607" spans="1:3" ht="54" x14ac:dyDescent="0.35">
      <c r="A607" s="247" t="s">
        <v>2928</v>
      </c>
      <c r="B607" s="248" t="s">
        <v>2294</v>
      </c>
      <c r="C607" s="249">
        <v>120</v>
      </c>
    </row>
    <row r="608" spans="1:3" ht="54" x14ac:dyDescent="0.35">
      <c r="A608" s="247" t="s">
        <v>2929</v>
      </c>
      <c r="B608" s="248" t="s">
        <v>810</v>
      </c>
      <c r="C608" s="249">
        <v>450</v>
      </c>
    </row>
    <row r="609" spans="1:3" ht="36" x14ac:dyDescent="0.35">
      <c r="A609" s="247" t="s">
        <v>2930</v>
      </c>
      <c r="B609" s="265" t="s">
        <v>845</v>
      </c>
      <c r="C609" s="250">
        <v>75</v>
      </c>
    </row>
    <row r="610" spans="1:3" ht="36" x14ac:dyDescent="0.35">
      <c r="A610" s="247" t="s">
        <v>2931</v>
      </c>
      <c r="B610" s="265" t="s">
        <v>846</v>
      </c>
      <c r="C610" s="249">
        <v>30</v>
      </c>
    </row>
    <row r="611" spans="1:3" ht="72" x14ac:dyDescent="0.35">
      <c r="A611" s="247" t="s">
        <v>2932</v>
      </c>
      <c r="B611" s="265" t="s">
        <v>847</v>
      </c>
      <c r="C611" s="249">
        <v>60</v>
      </c>
    </row>
    <row r="612" spans="1:3" ht="108" x14ac:dyDescent="0.35">
      <c r="A612" s="247" t="s">
        <v>2933</v>
      </c>
      <c r="B612" s="265" t="s">
        <v>2288</v>
      </c>
      <c r="C612" s="249">
        <v>75</v>
      </c>
    </row>
    <row r="613" spans="1:3" ht="18" x14ac:dyDescent="0.35">
      <c r="A613" s="247" t="s">
        <v>2934</v>
      </c>
      <c r="B613" s="265" t="s">
        <v>827</v>
      </c>
      <c r="C613" s="249">
        <v>75</v>
      </c>
    </row>
    <row r="614" spans="1:3" ht="72" x14ac:dyDescent="0.35">
      <c r="A614" s="247" t="s">
        <v>2935</v>
      </c>
      <c r="B614" s="265" t="s">
        <v>880</v>
      </c>
      <c r="C614" s="249">
        <v>120</v>
      </c>
    </row>
    <row r="615" spans="1:3" ht="18" x14ac:dyDescent="0.35">
      <c r="A615" s="247" t="s">
        <v>2936</v>
      </c>
      <c r="B615" s="276" t="s">
        <v>853</v>
      </c>
      <c r="C615" s="277">
        <v>30</v>
      </c>
    </row>
    <row r="616" spans="1:3" ht="18" x14ac:dyDescent="0.35">
      <c r="A616" s="247" t="s">
        <v>2937</v>
      </c>
      <c r="B616" s="276" t="s">
        <v>986</v>
      </c>
      <c r="C616" s="277">
        <v>60</v>
      </c>
    </row>
    <row r="617" spans="1:3" ht="18" x14ac:dyDescent="0.35">
      <c r="A617" s="247" t="s">
        <v>2938</v>
      </c>
      <c r="B617" s="276" t="s">
        <v>882</v>
      </c>
      <c r="C617" s="277">
        <v>30</v>
      </c>
    </row>
    <row r="618" spans="1:3" ht="18" x14ac:dyDescent="0.35">
      <c r="A618" s="247" t="s">
        <v>2939</v>
      </c>
      <c r="B618" s="276" t="s">
        <v>943</v>
      </c>
      <c r="C618" s="277">
        <v>30</v>
      </c>
    </row>
    <row r="619" spans="1:3" ht="18" x14ac:dyDescent="0.35">
      <c r="A619" s="247" t="s">
        <v>2940</v>
      </c>
      <c r="B619" s="276" t="s">
        <v>839</v>
      </c>
      <c r="C619" s="277">
        <v>45</v>
      </c>
    </row>
    <row r="620" spans="1:3" ht="18" x14ac:dyDescent="0.35">
      <c r="A620" s="247" t="s">
        <v>2941</v>
      </c>
      <c r="B620" s="276" t="s">
        <v>944</v>
      </c>
      <c r="C620" s="277">
        <v>30</v>
      </c>
    </row>
    <row r="621" spans="1:3" ht="18" x14ac:dyDescent="0.35">
      <c r="A621" s="247" t="s">
        <v>2942</v>
      </c>
      <c r="B621" s="276" t="s">
        <v>864</v>
      </c>
      <c r="C621" s="277">
        <v>30</v>
      </c>
    </row>
    <row r="622" spans="1:3" ht="18" x14ac:dyDescent="0.35">
      <c r="A622" s="247" t="s">
        <v>2943</v>
      </c>
      <c r="B622" s="276" t="s">
        <v>974</v>
      </c>
      <c r="C622" s="277">
        <v>90</v>
      </c>
    </row>
    <row r="623" spans="1:3" ht="18" x14ac:dyDescent="0.35">
      <c r="A623" s="247" t="s">
        <v>2944</v>
      </c>
      <c r="B623" s="276" t="s">
        <v>975</v>
      </c>
      <c r="C623" s="277">
        <v>180</v>
      </c>
    </row>
    <row r="624" spans="1:3" ht="18" x14ac:dyDescent="0.35">
      <c r="A624" s="247" t="s">
        <v>2945</v>
      </c>
      <c r="B624" s="276" t="s">
        <v>976</v>
      </c>
      <c r="C624" s="277">
        <v>180</v>
      </c>
    </row>
    <row r="625" spans="1:3" ht="18" x14ac:dyDescent="0.35">
      <c r="A625" s="247" t="s">
        <v>2946</v>
      </c>
      <c r="B625" s="276" t="s">
        <v>977</v>
      </c>
      <c r="C625" s="277">
        <v>90</v>
      </c>
    </row>
    <row r="626" spans="1:3" ht="18" x14ac:dyDescent="0.35">
      <c r="A626" s="247" t="s">
        <v>2947</v>
      </c>
      <c r="B626" s="276" t="s">
        <v>987</v>
      </c>
      <c r="C626" s="277">
        <v>90</v>
      </c>
    </row>
    <row r="627" spans="1:3" ht="18" x14ac:dyDescent="0.35">
      <c r="A627" s="247" t="s">
        <v>2948</v>
      </c>
      <c r="B627" s="276" t="s">
        <v>978</v>
      </c>
      <c r="C627" s="277">
        <v>90</v>
      </c>
    </row>
    <row r="628" spans="1:3" ht="18" x14ac:dyDescent="0.35">
      <c r="A628" s="247" t="s">
        <v>2949</v>
      </c>
      <c r="B628" s="276" t="s">
        <v>988</v>
      </c>
      <c r="C628" s="277">
        <v>90</v>
      </c>
    </row>
    <row r="629" spans="1:3" ht="18" x14ac:dyDescent="0.35">
      <c r="A629" s="247" t="s">
        <v>2950</v>
      </c>
      <c r="B629" s="276" t="s">
        <v>979</v>
      </c>
      <c r="C629" s="277">
        <v>60</v>
      </c>
    </row>
    <row r="630" spans="1:3" ht="18" x14ac:dyDescent="0.35">
      <c r="A630" s="247" t="s">
        <v>2951</v>
      </c>
      <c r="B630" s="276" t="s">
        <v>989</v>
      </c>
      <c r="C630" s="277">
        <v>45</v>
      </c>
    </row>
    <row r="631" spans="1:3" ht="18" x14ac:dyDescent="0.35">
      <c r="A631" s="247" t="s">
        <v>2952</v>
      </c>
      <c r="B631" s="276" t="s">
        <v>980</v>
      </c>
      <c r="C631" s="277">
        <v>60</v>
      </c>
    </row>
    <row r="632" spans="1:3" ht="18" x14ac:dyDescent="0.35">
      <c r="A632" s="247" t="s">
        <v>2953</v>
      </c>
      <c r="B632" s="276" t="s">
        <v>981</v>
      </c>
      <c r="C632" s="277">
        <v>30</v>
      </c>
    </row>
    <row r="633" spans="1:3" ht="18" x14ac:dyDescent="0.35">
      <c r="A633" s="247" t="s">
        <v>2954</v>
      </c>
      <c r="B633" s="276" t="s">
        <v>990</v>
      </c>
      <c r="C633" s="277">
        <v>150</v>
      </c>
    </row>
    <row r="634" spans="1:3" ht="18" x14ac:dyDescent="0.35">
      <c r="A634" s="247" t="s">
        <v>2955</v>
      </c>
      <c r="B634" s="276" t="s">
        <v>991</v>
      </c>
      <c r="C634" s="277">
        <v>45</v>
      </c>
    </row>
    <row r="635" spans="1:3" ht="18" x14ac:dyDescent="0.35">
      <c r="A635" s="247" t="s">
        <v>2956</v>
      </c>
      <c r="B635" s="276" t="s">
        <v>992</v>
      </c>
      <c r="C635" s="277">
        <v>30</v>
      </c>
    </row>
    <row r="636" spans="1:3" ht="18" x14ac:dyDescent="0.35">
      <c r="A636" s="247" t="s">
        <v>2957</v>
      </c>
      <c r="B636" s="276" t="s">
        <v>993</v>
      </c>
      <c r="C636" s="277">
        <v>180</v>
      </c>
    </row>
    <row r="637" spans="1:3" ht="18" x14ac:dyDescent="0.35">
      <c r="A637" s="247" t="s">
        <v>2958</v>
      </c>
      <c r="B637" s="276" t="s">
        <v>994</v>
      </c>
      <c r="C637" s="277">
        <v>30</v>
      </c>
    </row>
    <row r="638" spans="1:3" ht="18" x14ac:dyDescent="0.35">
      <c r="A638" s="247" t="s">
        <v>2959</v>
      </c>
      <c r="B638" s="276" t="s">
        <v>982</v>
      </c>
      <c r="C638" s="277">
        <v>60</v>
      </c>
    </row>
    <row r="639" spans="1:3" ht="18" x14ac:dyDescent="0.35">
      <c r="A639" s="247" t="s">
        <v>2960</v>
      </c>
      <c r="B639" s="276" t="s">
        <v>995</v>
      </c>
      <c r="C639" s="277">
        <v>60</v>
      </c>
    </row>
    <row r="640" spans="1:3" ht="18" x14ac:dyDescent="0.35">
      <c r="A640" s="247" t="s">
        <v>2961</v>
      </c>
      <c r="B640" s="276" t="s">
        <v>983</v>
      </c>
      <c r="C640" s="277">
        <v>60</v>
      </c>
    </row>
    <row r="641" spans="1:3" ht="18" x14ac:dyDescent="0.35">
      <c r="A641" s="247" t="s">
        <v>2962</v>
      </c>
      <c r="B641" s="276" t="s">
        <v>984</v>
      </c>
      <c r="C641" s="277">
        <v>60</v>
      </c>
    </row>
    <row r="642" spans="1:3" ht="18" x14ac:dyDescent="0.35">
      <c r="A642" s="247" t="s">
        <v>2963</v>
      </c>
      <c r="B642" s="276" t="s">
        <v>985</v>
      </c>
      <c r="C642" s="277">
        <v>270</v>
      </c>
    </row>
    <row r="643" spans="1:3" ht="36" x14ac:dyDescent="0.35">
      <c r="A643" s="247" t="s">
        <v>2964</v>
      </c>
      <c r="B643" s="265" t="s">
        <v>845</v>
      </c>
      <c r="C643" s="250">
        <v>75</v>
      </c>
    </row>
    <row r="644" spans="1:3" ht="36" x14ac:dyDescent="0.35">
      <c r="A644" s="247" t="s">
        <v>2965</v>
      </c>
      <c r="B644" s="265" t="s">
        <v>846</v>
      </c>
      <c r="C644" s="249">
        <v>30</v>
      </c>
    </row>
    <row r="645" spans="1:3" ht="72" x14ac:dyDescent="0.35">
      <c r="A645" s="247" t="s">
        <v>2966</v>
      </c>
      <c r="B645" s="265" t="s">
        <v>847</v>
      </c>
      <c r="C645" s="249">
        <v>60</v>
      </c>
    </row>
    <row r="646" spans="1:3" ht="108" x14ac:dyDescent="0.35">
      <c r="A646" s="247" t="s">
        <v>2967</v>
      </c>
      <c r="B646" s="265" t="s">
        <v>2288</v>
      </c>
      <c r="C646" s="249">
        <v>75</v>
      </c>
    </row>
    <row r="647" spans="1:3" ht="18" x14ac:dyDescent="0.35">
      <c r="A647" s="247" t="s">
        <v>2968</v>
      </c>
      <c r="B647" s="265" t="s">
        <v>827</v>
      </c>
      <c r="C647" s="249">
        <v>75</v>
      </c>
    </row>
    <row r="648" spans="1:3" ht="72" x14ac:dyDescent="0.35">
      <c r="A648" s="247" t="s">
        <v>2969</v>
      </c>
      <c r="B648" s="265" t="s">
        <v>880</v>
      </c>
      <c r="C648" s="249">
        <v>120</v>
      </c>
    </row>
    <row r="649" spans="1:3" ht="36" x14ac:dyDescent="0.35">
      <c r="A649" s="247" t="s">
        <v>2970</v>
      </c>
      <c r="B649" s="265" t="s">
        <v>851</v>
      </c>
      <c r="C649" s="249">
        <v>90</v>
      </c>
    </row>
    <row r="650" spans="1:3" ht="54" x14ac:dyDescent="0.35">
      <c r="A650" s="247" t="s">
        <v>2971</v>
      </c>
      <c r="B650" s="265" t="s">
        <v>996</v>
      </c>
      <c r="C650" s="249">
        <v>30</v>
      </c>
    </row>
    <row r="651" spans="1:3" ht="54" x14ac:dyDescent="0.35">
      <c r="A651" s="247" t="s">
        <v>2972</v>
      </c>
      <c r="B651" s="265" t="s">
        <v>850</v>
      </c>
      <c r="C651" s="249">
        <v>30</v>
      </c>
    </row>
    <row r="652" spans="1:3" ht="72" x14ac:dyDescent="0.35">
      <c r="A652" s="247" t="s">
        <v>2973</v>
      </c>
      <c r="B652" s="265" t="s">
        <v>997</v>
      </c>
      <c r="C652" s="249">
        <v>30</v>
      </c>
    </row>
    <row r="653" spans="1:3" ht="54" x14ac:dyDescent="0.35">
      <c r="A653" s="247" t="s">
        <v>2974</v>
      </c>
      <c r="B653" s="265" t="s">
        <v>998</v>
      </c>
      <c r="C653" s="249">
        <v>30</v>
      </c>
    </row>
    <row r="654" spans="1:3" ht="36" x14ac:dyDescent="0.35">
      <c r="A654" s="247" t="s">
        <v>2975</v>
      </c>
      <c r="B654" s="265" t="s">
        <v>1015</v>
      </c>
      <c r="C654" s="249">
        <v>45</v>
      </c>
    </row>
    <row r="655" spans="1:3" ht="54" x14ac:dyDescent="0.35">
      <c r="A655" s="247" t="s">
        <v>2976</v>
      </c>
      <c r="B655" s="265" t="s">
        <v>1016</v>
      </c>
      <c r="C655" s="249">
        <v>60</v>
      </c>
    </row>
    <row r="656" spans="1:3" ht="90" x14ac:dyDescent="0.35">
      <c r="A656" s="247" t="s">
        <v>2977</v>
      </c>
      <c r="B656" s="265" t="s">
        <v>1017</v>
      </c>
      <c r="C656" s="249">
        <v>75</v>
      </c>
    </row>
    <row r="657" spans="1:3" ht="72" x14ac:dyDescent="0.35">
      <c r="A657" s="247" t="s">
        <v>2978</v>
      </c>
      <c r="B657" s="265" t="s">
        <v>1018</v>
      </c>
      <c r="C657" s="249">
        <v>75</v>
      </c>
    </row>
    <row r="658" spans="1:3" ht="72" x14ac:dyDescent="0.35">
      <c r="A658" s="247" t="s">
        <v>2979</v>
      </c>
      <c r="B658" s="265" t="s">
        <v>853</v>
      </c>
      <c r="C658" s="249">
        <v>30</v>
      </c>
    </row>
    <row r="659" spans="1:3" ht="36" x14ac:dyDescent="0.35">
      <c r="A659" s="247" t="s">
        <v>2980</v>
      </c>
      <c r="B659" s="248" t="s">
        <v>999</v>
      </c>
      <c r="C659" s="266">
        <v>120</v>
      </c>
    </row>
    <row r="660" spans="1:3" ht="54" x14ac:dyDescent="0.35">
      <c r="A660" s="247" t="s">
        <v>2981</v>
      </c>
      <c r="B660" s="248" t="s">
        <v>1000</v>
      </c>
      <c r="C660" s="266">
        <v>150</v>
      </c>
    </row>
    <row r="661" spans="1:3" ht="90" x14ac:dyDescent="0.35">
      <c r="A661" s="247" t="s">
        <v>2982</v>
      </c>
      <c r="B661" s="248" t="s">
        <v>1019</v>
      </c>
      <c r="C661" s="266">
        <v>120</v>
      </c>
    </row>
    <row r="662" spans="1:3" ht="90" x14ac:dyDescent="0.35">
      <c r="A662" s="247" t="s">
        <v>2983</v>
      </c>
      <c r="B662" s="248" t="s">
        <v>1020</v>
      </c>
      <c r="C662" s="266">
        <v>60</v>
      </c>
    </row>
    <row r="663" spans="1:3" ht="108" x14ac:dyDescent="0.35">
      <c r="A663" s="247" t="s">
        <v>2984</v>
      </c>
      <c r="B663" s="248" t="s">
        <v>1021</v>
      </c>
      <c r="C663" s="266">
        <v>60</v>
      </c>
    </row>
    <row r="664" spans="1:3" ht="126" x14ac:dyDescent="0.35">
      <c r="A664" s="247" t="s">
        <v>2985</v>
      </c>
      <c r="B664" s="248" t="s">
        <v>1022</v>
      </c>
      <c r="C664" s="266">
        <v>180</v>
      </c>
    </row>
    <row r="665" spans="1:3" ht="108" x14ac:dyDescent="0.35">
      <c r="A665" s="247" t="s">
        <v>2986</v>
      </c>
      <c r="B665" s="248" t="s">
        <v>1023</v>
      </c>
      <c r="C665" s="266">
        <v>150</v>
      </c>
    </row>
    <row r="666" spans="1:3" ht="108" x14ac:dyDescent="0.35">
      <c r="A666" s="247" t="s">
        <v>2987</v>
      </c>
      <c r="B666" s="248" t="s">
        <v>1024</v>
      </c>
      <c r="C666" s="266">
        <v>60</v>
      </c>
    </row>
    <row r="667" spans="1:3" ht="18" x14ac:dyDescent="0.35">
      <c r="A667" s="247" t="s">
        <v>2988</v>
      </c>
      <c r="B667" s="248" t="s">
        <v>1005</v>
      </c>
      <c r="C667" s="266">
        <v>120</v>
      </c>
    </row>
    <row r="668" spans="1:3" ht="54" x14ac:dyDescent="0.35">
      <c r="A668" s="247" t="s">
        <v>2989</v>
      </c>
      <c r="B668" s="248" t="s">
        <v>1007</v>
      </c>
      <c r="C668" s="266">
        <v>60</v>
      </c>
    </row>
    <row r="669" spans="1:3" ht="90" x14ac:dyDescent="0.35">
      <c r="A669" s="247" t="s">
        <v>2990</v>
      </c>
      <c r="B669" s="248" t="s">
        <v>1025</v>
      </c>
      <c r="C669" s="266">
        <v>60</v>
      </c>
    </row>
    <row r="670" spans="1:3" ht="180" x14ac:dyDescent="0.35">
      <c r="A670" s="247" t="s">
        <v>2991</v>
      </c>
      <c r="B670" s="248" t="s">
        <v>1008</v>
      </c>
      <c r="C670" s="266">
        <v>120</v>
      </c>
    </row>
    <row r="671" spans="1:3" ht="90" x14ac:dyDescent="0.35">
      <c r="A671" s="247" t="s">
        <v>2992</v>
      </c>
      <c r="B671" s="248" t="s">
        <v>1026</v>
      </c>
      <c r="C671" s="266">
        <v>90</v>
      </c>
    </row>
    <row r="672" spans="1:3" ht="54" x14ac:dyDescent="0.35">
      <c r="A672" s="247" t="s">
        <v>2993</v>
      </c>
      <c r="B672" s="248" t="s">
        <v>1006</v>
      </c>
      <c r="C672" s="266">
        <v>60</v>
      </c>
    </row>
    <row r="673" spans="1:3" ht="72" x14ac:dyDescent="0.35">
      <c r="A673" s="247" t="s">
        <v>2994</v>
      </c>
      <c r="B673" s="248" t="s">
        <v>1010</v>
      </c>
      <c r="C673" s="266">
        <v>60</v>
      </c>
    </row>
    <row r="674" spans="1:3" ht="108" x14ac:dyDescent="0.35">
      <c r="A674" s="247" t="s">
        <v>2995</v>
      </c>
      <c r="B674" s="248" t="s">
        <v>1011</v>
      </c>
      <c r="C674" s="266">
        <v>90</v>
      </c>
    </row>
    <row r="675" spans="1:3" ht="162" x14ac:dyDescent="0.35">
      <c r="A675" s="247" t="s">
        <v>2996</v>
      </c>
      <c r="B675" s="248" t="s">
        <v>1012</v>
      </c>
      <c r="C675" s="266">
        <v>90</v>
      </c>
    </row>
    <row r="676" spans="1:3" ht="72" x14ac:dyDescent="0.35">
      <c r="A676" s="247" t="s">
        <v>2997</v>
      </c>
      <c r="B676" s="248" t="s">
        <v>1027</v>
      </c>
      <c r="C676" s="266">
        <v>90</v>
      </c>
    </row>
    <row r="677" spans="1:3" ht="72" x14ac:dyDescent="0.35">
      <c r="A677" s="247" t="s">
        <v>2998</v>
      </c>
      <c r="B677" s="264" t="s">
        <v>1028</v>
      </c>
      <c r="C677" s="266">
        <v>60</v>
      </c>
    </row>
    <row r="678" spans="1:3" ht="90" x14ac:dyDescent="0.35">
      <c r="A678" s="247" t="s">
        <v>2999</v>
      </c>
      <c r="B678" s="248" t="s">
        <v>1013</v>
      </c>
      <c r="C678" s="266">
        <v>60</v>
      </c>
    </row>
    <row r="679" spans="1:3" ht="36" x14ac:dyDescent="0.35">
      <c r="A679" s="247" t="s">
        <v>3000</v>
      </c>
      <c r="B679" s="248" t="s">
        <v>1029</v>
      </c>
      <c r="C679" s="266">
        <v>60</v>
      </c>
    </row>
    <row r="680" spans="1:3" ht="54" x14ac:dyDescent="0.35">
      <c r="A680" s="247" t="s">
        <v>3001</v>
      </c>
      <c r="B680" s="248" t="s">
        <v>1030</v>
      </c>
      <c r="C680" s="266">
        <v>60</v>
      </c>
    </row>
    <row r="681" spans="1:3" ht="72" x14ac:dyDescent="0.35">
      <c r="A681" s="247" t="s">
        <v>3002</v>
      </c>
      <c r="B681" s="248" t="s">
        <v>1014</v>
      </c>
      <c r="C681" s="266">
        <v>195</v>
      </c>
    </row>
    <row r="682" spans="1:3" ht="36" x14ac:dyDescent="0.35">
      <c r="A682" s="247" t="s">
        <v>3003</v>
      </c>
      <c r="B682" s="265" t="s">
        <v>845</v>
      </c>
      <c r="C682" s="250">
        <v>75</v>
      </c>
    </row>
    <row r="683" spans="1:3" ht="36" x14ac:dyDescent="0.35">
      <c r="A683" s="247" t="s">
        <v>3004</v>
      </c>
      <c r="B683" s="265" t="s">
        <v>846</v>
      </c>
      <c r="C683" s="249">
        <v>30</v>
      </c>
    </row>
    <row r="684" spans="1:3" ht="72" x14ac:dyDescent="0.35">
      <c r="A684" s="247" t="s">
        <v>3005</v>
      </c>
      <c r="B684" s="265" t="s">
        <v>847</v>
      </c>
      <c r="C684" s="249">
        <v>60</v>
      </c>
    </row>
    <row r="685" spans="1:3" ht="108" x14ac:dyDescent="0.35">
      <c r="A685" s="247" t="s">
        <v>3006</v>
      </c>
      <c r="B685" s="265" t="s">
        <v>2288</v>
      </c>
      <c r="C685" s="249">
        <v>75</v>
      </c>
    </row>
    <row r="686" spans="1:3" ht="18" x14ac:dyDescent="0.35">
      <c r="A686" s="247" t="s">
        <v>3007</v>
      </c>
      <c r="B686" s="265" t="s">
        <v>827</v>
      </c>
      <c r="C686" s="249">
        <v>75</v>
      </c>
    </row>
    <row r="687" spans="1:3" ht="72" x14ac:dyDescent="0.35">
      <c r="A687" s="247" t="s">
        <v>3008</v>
      </c>
      <c r="B687" s="265" t="s">
        <v>880</v>
      </c>
      <c r="C687" s="249">
        <v>120</v>
      </c>
    </row>
    <row r="688" spans="1:3" ht="72" x14ac:dyDescent="0.35">
      <c r="A688" s="247" t="s">
        <v>3009</v>
      </c>
      <c r="B688" s="264" t="s">
        <v>1081</v>
      </c>
      <c r="C688" s="266">
        <v>60</v>
      </c>
    </row>
    <row r="689" spans="1:3" ht="72" x14ac:dyDescent="0.35">
      <c r="A689" s="247" t="s">
        <v>3010</v>
      </c>
      <c r="B689" s="264" t="s">
        <v>1059</v>
      </c>
      <c r="C689" s="266">
        <v>30</v>
      </c>
    </row>
    <row r="690" spans="1:3" ht="36" x14ac:dyDescent="0.35">
      <c r="A690" s="247" t="s">
        <v>3011</v>
      </c>
      <c r="B690" s="264" t="s">
        <v>1060</v>
      </c>
      <c r="C690" s="266">
        <v>30</v>
      </c>
    </row>
    <row r="691" spans="1:3" ht="54" x14ac:dyDescent="0.35">
      <c r="A691" s="247" t="s">
        <v>3012</v>
      </c>
      <c r="B691" s="264" t="s">
        <v>1061</v>
      </c>
      <c r="C691" s="266">
        <v>60</v>
      </c>
    </row>
    <row r="692" spans="1:3" ht="54" x14ac:dyDescent="0.35">
      <c r="A692" s="247" t="s">
        <v>3013</v>
      </c>
      <c r="B692" s="264" t="s">
        <v>1082</v>
      </c>
      <c r="C692" s="266">
        <v>45</v>
      </c>
    </row>
    <row r="693" spans="1:3" ht="72" x14ac:dyDescent="0.35">
      <c r="A693" s="247" t="s">
        <v>3014</v>
      </c>
      <c r="B693" s="264" t="s">
        <v>1062</v>
      </c>
      <c r="C693" s="266">
        <v>45</v>
      </c>
    </row>
    <row r="694" spans="1:3" ht="90" x14ac:dyDescent="0.35">
      <c r="A694" s="247" t="s">
        <v>3015</v>
      </c>
      <c r="B694" s="264" t="s">
        <v>1083</v>
      </c>
      <c r="C694" s="266">
        <v>60</v>
      </c>
    </row>
    <row r="695" spans="1:3" ht="54" x14ac:dyDescent="0.35">
      <c r="A695" s="247" t="s">
        <v>3016</v>
      </c>
      <c r="B695" s="264" t="s">
        <v>1064</v>
      </c>
      <c r="C695" s="266">
        <v>75</v>
      </c>
    </row>
    <row r="696" spans="1:3" ht="72" x14ac:dyDescent="0.35">
      <c r="A696" s="247" t="s">
        <v>3017</v>
      </c>
      <c r="B696" s="264" t="s">
        <v>1255</v>
      </c>
      <c r="C696" s="266">
        <v>60</v>
      </c>
    </row>
    <row r="697" spans="1:3" ht="36" x14ac:dyDescent="0.35">
      <c r="A697" s="247" t="s">
        <v>3018</v>
      </c>
      <c r="B697" s="264" t="s">
        <v>1065</v>
      </c>
      <c r="C697" s="266">
        <v>60</v>
      </c>
    </row>
    <row r="698" spans="1:3" ht="54" x14ac:dyDescent="0.35">
      <c r="A698" s="247" t="s">
        <v>3019</v>
      </c>
      <c r="B698" s="264" t="s">
        <v>1084</v>
      </c>
      <c r="C698" s="266">
        <v>45</v>
      </c>
    </row>
    <row r="699" spans="1:3" ht="54" x14ac:dyDescent="0.35">
      <c r="A699" s="247" t="s">
        <v>3020</v>
      </c>
      <c r="B699" s="264" t="s">
        <v>1066</v>
      </c>
      <c r="C699" s="266">
        <v>45</v>
      </c>
    </row>
    <row r="700" spans="1:3" ht="54" x14ac:dyDescent="0.35">
      <c r="A700" s="247" t="s">
        <v>3021</v>
      </c>
      <c r="B700" s="264" t="s">
        <v>1067</v>
      </c>
      <c r="C700" s="266">
        <v>45</v>
      </c>
    </row>
    <row r="701" spans="1:3" ht="54" x14ac:dyDescent="0.35">
      <c r="A701" s="247" t="s">
        <v>3022</v>
      </c>
      <c r="B701" s="264" t="s">
        <v>1068</v>
      </c>
      <c r="C701" s="266">
        <v>45</v>
      </c>
    </row>
    <row r="702" spans="1:3" ht="72" x14ac:dyDescent="0.35">
      <c r="A702" s="247" t="s">
        <v>3023</v>
      </c>
      <c r="B702" s="264" t="s">
        <v>853</v>
      </c>
      <c r="C702" s="266">
        <v>30</v>
      </c>
    </row>
    <row r="703" spans="1:3" ht="36" x14ac:dyDescent="0.35">
      <c r="A703" s="247" t="s">
        <v>3024</v>
      </c>
      <c r="B703" s="264" t="s">
        <v>1085</v>
      </c>
      <c r="C703" s="266">
        <v>45</v>
      </c>
    </row>
    <row r="704" spans="1:3" ht="72" x14ac:dyDescent="0.35">
      <c r="A704" s="247" t="s">
        <v>3025</v>
      </c>
      <c r="B704" s="264" t="s">
        <v>1070</v>
      </c>
      <c r="C704" s="266">
        <v>60</v>
      </c>
    </row>
    <row r="705" spans="1:3" ht="90" x14ac:dyDescent="0.35">
      <c r="A705" s="247" t="s">
        <v>3026</v>
      </c>
      <c r="B705" s="264" t="s">
        <v>1086</v>
      </c>
      <c r="C705" s="266">
        <v>60</v>
      </c>
    </row>
    <row r="706" spans="1:3" ht="72" x14ac:dyDescent="0.35">
      <c r="A706" s="247" t="s">
        <v>3027</v>
      </c>
      <c r="B706" s="264" t="s">
        <v>1071</v>
      </c>
      <c r="C706" s="266">
        <v>60</v>
      </c>
    </row>
    <row r="707" spans="1:3" ht="72" x14ac:dyDescent="0.35">
      <c r="A707" s="247" t="s">
        <v>3028</v>
      </c>
      <c r="B707" s="264" t="s">
        <v>1069</v>
      </c>
      <c r="C707" s="266">
        <v>60</v>
      </c>
    </row>
    <row r="708" spans="1:3" ht="18" x14ac:dyDescent="0.35">
      <c r="A708" s="247" t="s">
        <v>3029</v>
      </c>
      <c r="B708" s="264" t="s">
        <v>1072</v>
      </c>
      <c r="C708" s="266">
        <v>60</v>
      </c>
    </row>
    <row r="709" spans="1:3" ht="90" x14ac:dyDescent="0.35">
      <c r="A709" s="247" t="s">
        <v>3030</v>
      </c>
      <c r="B709" s="264" t="s">
        <v>1074</v>
      </c>
      <c r="C709" s="266">
        <v>150</v>
      </c>
    </row>
    <row r="710" spans="1:3" ht="90" x14ac:dyDescent="0.35">
      <c r="A710" s="247" t="s">
        <v>3031</v>
      </c>
      <c r="B710" s="264" t="s">
        <v>1075</v>
      </c>
      <c r="C710" s="266">
        <v>150</v>
      </c>
    </row>
    <row r="711" spans="1:3" ht="90" x14ac:dyDescent="0.35">
      <c r="A711" s="247" t="s">
        <v>3032</v>
      </c>
      <c r="B711" s="264" t="s">
        <v>1076</v>
      </c>
      <c r="C711" s="266">
        <v>150</v>
      </c>
    </row>
    <row r="712" spans="1:3" ht="90" x14ac:dyDescent="0.35">
      <c r="A712" s="247" t="s">
        <v>3033</v>
      </c>
      <c r="B712" s="264" t="s">
        <v>1077</v>
      </c>
      <c r="C712" s="266">
        <v>150</v>
      </c>
    </row>
    <row r="713" spans="1:3" ht="90" x14ac:dyDescent="0.35">
      <c r="A713" s="247" t="s">
        <v>3034</v>
      </c>
      <c r="B713" s="264" t="s">
        <v>1087</v>
      </c>
      <c r="C713" s="266">
        <v>75</v>
      </c>
    </row>
    <row r="714" spans="1:3" ht="90" x14ac:dyDescent="0.35">
      <c r="A714" s="247" t="s">
        <v>3035</v>
      </c>
      <c r="B714" s="264" t="s">
        <v>1088</v>
      </c>
      <c r="C714" s="266">
        <v>45</v>
      </c>
    </row>
    <row r="715" spans="1:3" ht="90" x14ac:dyDescent="0.35">
      <c r="A715" s="247" t="s">
        <v>3036</v>
      </c>
      <c r="B715" s="264" t="s">
        <v>1089</v>
      </c>
      <c r="C715" s="266">
        <v>60</v>
      </c>
    </row>
    <row r="716" spans="1:3" ht="72" x14ac:dyDescent="0.35">
      <c r="A716" s="247" t="s">
        <v>3037</v>
      </c>
      <c r="B716" s="264" t="s">
        <v>1090</v>
      </c>
      <c r="C716" s="266">
        <v>60</v>
      </c>
    </row>
    <row r="717" spans="1:3" ht="54" x14ac:dyDescent="0.35">
      <c r="A717" s="247" t="s">
        <v>3038</v>
      </c>
      <c r="B717" s="264" t="s">
        <v>1091</v>
      </c>
      <c r="C717" s="266">
        <v>90</v>
      </c>
    </row>
    <row r="718" spans="1:3" ht="36" x14ac:dyDescent="0.35">
      <c r="A718" s="247" t="s">
        <v>3039</v>
      </c>
      <c r="B718" s="264" t="s">
        <v>1080</v>
      </c>
      <c r="C718" s="266">
        <v>60</v>
      </c>
    </row>
    <row r="719" spans="1:3" ht="90" x14ac:dyDescent="0.35">
      <c r="A719" s="247" t="s">
        <v>3040</v>
      </c>
      <c r="B719" s="264" t="s">
        <v>1092</v>
      </c>
      <c r="C719" s="266">
        <v>60</v>
      </c>
    </row>
    <row r="720" spans="1:3" ht="90" x14ac:dyDescent="0.35">
      <c r="A720" s="247" t="s">
        <v>3041</v>
      </c>
      <c r="B720" s="264" t="s">
        <v>1093</v>
      </c>
      <c r="C720" s="266">
        <v>90</v>
      </c>
    </row>
    <row r="721" spans="1:3" ht="72" x14ac:dyDescent="0.35">
      <c r="A721" s="247" t="s">
        <v>3042</v>
      </c>
      <c r="B721" s="264" t="s">
        <v>1094</v>
      </c>
      <c r="C721" s="266">
        <v>60</v>
      </c>
    </row>
    <row r="722" spans="1:3" ht="54" x14ac:dyDescent="0.35">
      <c r="A722" s="247" t="s">
        <v>3043</v>
      </c>
      <c r="B722" s="264" t="s">
        <v>1079</v>
      </c>
      <c r="C722" s="266">
        <v>90</v>
      </c>
    </row>
    <row r="723" spans="1:3" ht="54" x14ac:dyDescent="0.35">
      <c r="A723" s="247" t="s">
        <v>3044</v>
      </c>
      <c r="B723" s="264" t="s">
        <v>1078</v>
      </c>
      <c r="C723" s="266">
        <v>60</v>
      </c>
    </row>
    <row r="724" spans="1:3" ht="54" x14ac:dyDescent="0.35">
      <c r="A724" s="247" t="s">
        <v>3045</v>
      </c>
      <c r="B724" s="264" t="s">
        <v>810</v>
      </c>
      <c r="C724" s="266">
        <v>270</v>
      </c>
    </row>
    <row r="725" spans="1:3" ht="36" x14ac:dyDescent="0.35">
      <c r="A725" s="247" t="s">
        <v>3046</v>
      </c>
      <c r="B725" s="265" t="s">
        <v>845</v>
      </c>
      <c r="C725" s="250">
        <v>75</v>
      </c>
    </row>
    <row r="726" spans="1:3" ht="36" x14ac:dyDescent="0.35">
      <c r="A726" s="247" t="s">
        <v>3047</v>
      </c>
      <c r="B726" s="265" t="s">
        <v>846</v>
      </c>
      <c r="C726" s="249">
        <v>30</v>
      </c>
    </row>
    <row r="727" spans="1:3" ht="72" x14ac:dyDescent="0.35">
      <c r="A727" s="247" t="s">
        <v>3048</v>
      </c>
      <c r="B727" s="265" t="s">
        <v>847</v>
      </c>
      <c r="C727" s="249">
        <v>60</v>
      </c>
    </row>
    <row r="728" spans="1:3" ht="108" x14ac:dyDescent="0.35">
      <c r="A728" s="247" t="s">
        <v>3049</v>
      </c>
      <c r="B728" s="265" t="s">
        <v>2288</v>
      </c>
      <c r="C728" s="249">
        <v>75</v>
      </c>
    </row>
    <row r="729" spans="1:3" ht="18" x14ac:dyDescent="0.35">
      <c r="A729" s="247" t="s">
        <v>3050</v>
      </c>
      <c r="B729" s="265" t="s">
        <v>827</v>
      </c>
      <c r="C729" s="249">
        <v>75</v>
      </c>
    </row>
    <row r="730" spans="1:3" ht="72" x14ac:dyDescent="0.35">
      <c r="A730" s="247" t="s">
        <v>3051</v>
      </c>
      <c r="B730" s="265" t="s">
        <v>880</v>
      </c>
      <c r="C730" s="249">
        <v>120</v>
      </c>
    </row>
    <row r="731" spans="1:3" ht="54" x14ac:dyDescent="0.35">
      <c r="A731" s="247" t="s">
        <v>3052</v>
      </c>
      <c r="B731" s="264" t="s">
        <v>1130</v>
      </c>
      <c r="C731" s="266">
        <v>30</v>
      </c>
    </row>
    <row r="732" spans="1:3" ht="126" x14ac:dyDescent="0.35">
      <c r="A732" s="247" t="s">
        <v>3053</v>
      </c>
      <c r="B732" s="264" t="s">
        <v>1131</v>
      </c>
      <c r="C732" s="266">
        <v>30</v>
      </c>
    </row>
    <row r="733" spans="1:3" ht="108" x14ac:dyDescent="0.35">
      <c r="A733" s="247" t="s">
        <v>3054</v>
      </c>
      <c r="B733" s="264" t="s">
        <v>1148</v>
      </c>
      <c r="C733" s="266">
        <v>45</v>
      </c>
    </row>
    <row r="734" spans="1:3" ht="54" x14ac:dyDescent="0.35">
      <c r="A734" s="247" t="s">
        <v>3055</v>
      </c>
      <c r="B734" s="264" t="s">
        <v>1067</v>
      </c>
      <c r="C734" s="266">
        <v>45</v>
      </c>
    </row>
    <row r="735" spans="1:3" ht="72" x14ac:dyDescent="0.35">
      <c r="A735" s="247" t="s">
        <v>3056</v>
      </c>
      <c r="B735" s="264" t="s">
        <v>1149</v>
      </c>
      <c r="C735" s="266">
        <v>45</v>
      </c>
    </row>
    <row r="736" spans="1:3" ht="72" x14ac:dyDescent="0.35">
      <c r="A736" s="247" t="s">
        <v>3057</v>
      </c>
      <c r="B736" s="264" t="s">
        <v>853</v>
      </c>
      <c r="C736" s="266">
        <v>30</v>
      </c>
    </row>
    <row r="737" spans="1:3" ht="72" x14ac:dyDescent="0.35">
      <c r="A737" s="247" t="s">
        <v>3058</v>
      </c>
      <c r="B737" s="278" t="s">
        <v>1150</v>
      </c>
      <c r="C737" s="279">
        <v>180</v>
      </c>
    </row>
    <row r="738" spans="1:3" ht="108" x14ac:dyDescent="0.35">
      <c r="A738" s="247" t="s">
        <v>3059</v>
      </c>
      <c r="B738" s="278" t="s">
        <v>1151</v>
      </c>
      <c r="C738" s="279">
        <v>60</v>
      </c>
    </row>
    <row r="739" spans="1:3" ht="90" x14ac:dyDescent="0.35">
      <c r="A739" s="247" t="s">
        <v>3060</v>
      </c>
      <c r="B739" s="278" t="s">
        <v>1135</v>
      </c>
      <c r="C739" s="279">
        <v>180</v>
      </c>
    </row>
    <row r="740" spans="1:3" ht="90" x14ac:dyDescent="0.35">
      <c r="A740" s="247" t="s">
        <v>3061</v>
      </c>
      <c r="B740" s="278" t="s">
        <v>1136</v>
      </c>
      <c r="C740" s="279">
        <v>45</v>
      </c>
    </row>
    <row r="741" spans="1:3" ht="72" x14ac:dyDescent="0.35">
      <c r="A741" s="247" t="s">
        <v>3062</v>
      </c>
      <c r="B741" s="264" t="s">
        <v>1152</v>
      </c>
      <c r="C741" s="266">
        <v>150</v>
      </c>
    </row>
    <row r="742" spans="1:3" ht="72" x14ac:dyDescent="0.35">
      <c r="A742" s="247" t="s">
        <v>3063</v>
      </c>
      <c r="B742" s="264" t="s">
        <v>1153</v>
      </c>
      <c r="C742" s="266">
        <v>120</v>
      </c>
    </row>
    <row r="743" spans="1:3" ht="108" x14ac:dyDescent="0.35">
      <c r="A743" s="247" t="s">
        <v>3064</v>
      </c>
      <c r="B743" s="278" t="s">
        <v>1137</v>
      </c>
      <c r="C743" s="279">
        <v>30</v>
      </c>
    </row>
    <row r="744" spans="1:3" ht="72" x14ac:dyDescent="0.35">
      <c r="A744" s="247" t="s">
        <v>3065</v>
      </c>
      <c r="B744" s="278" t="s">
        <v>1154</v>
      </c>
      <c r="C744" s="279">
        <v>180</v>
      </c>
    </row>
    <row r="745" spans="1:3" ht="180" x14ac:dyDescent="0.35">
      <c r="A745" s="247" t="s">
        <v>3066</v>
      </c>
      <c r="B745" s="278" t="s">
        <v>1139</v>
      </c>
      <c r="C745" s="279">
        <v>30</v>
      </c>
    </row>
    <row r="746" spans="1:3" ht="108" x14ac:dyDescent="0.35">
      <c r="A746" s="247" t="s">
        <v>3067</v>
      </c>
      <c r="B746" s="278" t="s">
        <v>1140</v>
      </c>
      <c r="C746" s="279">
        <v>30</v>
      </c>
    </row>
    <row r="747" spans="1:3" ht="126" x14ac:dyDescent="0.35">
      <c r="A747" s="247" t="s">
        <v>3068</v>
      </c>
      <c r="B747" s="278" t="s">
        <v>1141</v>
      </c>
      <c r="C747" s="279">
        <v>60</v>
      </c>
    </row>
    <row r="748" spans="1:3" ht="126" x14ac:dyDescent="0.35">
      <c r="A748" s="247" t="s">
        <v>3069</v>
      </c>
      <c r="B748" s="278" t="s">
        <v>1155</v>
      </c>
      <c r="C748" s="279">
        <v>60</v>
      </c>
    </row>
    <row r="749" spans="1:3" ht="72" x14ac:dyDescent="0.35">
      <c r="A749" s="247" t="s">
        <v>3070</v>
      </c>
      <c r="B749" s="278" t="s">
        <v>1156</v>
      </c>
      <c r="C749" s="279">
        <v>180</v>
      </c>
    </row>
    <row r="750" spans="1:3" ht="72" x14ac:dyDescent="0.35">
      <c r="A750" s="247" t="s">
        <v>3071</v>
      </c>
      <c r="B750" s="278" t="s">
        <v>878</v>
      </c>
      <c r="C750" s="279">
        <v>60</v>
      </c>
    </row>
    <row r="751" spans="1:3" ht="180" x14ac:dyDescent="0.35">
      <c r="A751" s="247" t="s">
        <v>3072</v>
      </c>
      <c r="B751" s="278" t="s">
        <v>1143</v>
      </c>
      <c r="C751" s="279">
        <v>45</v>
      </c>
    </row>
    <row r="752" spans="1:3" ht="108" x14ac:dyDescent="0.35">
      <c r="A752" s="247" t="s">
        <v>3073</v>
      </c>
      <c r="B752" s="278" t="s">
        <v>1144</v>
      </c>
      <c r="C752" s="279">
        <v>45</v>
      </c>
    </row>
    <row r="753" spans="1:3" ht="162" x14ac:dyDescent="0.35">
      <c r="A753" s="247" t="s">
        <v>3074</v>
      </c>
      <c r="B753" s="264" t="s">
        <v>1157</v>
      </c>
      <c r="C753" s="266">
        <v>60</v>
      </c>
    </row>
    <row r="754" spans="1:3" ht="108" x14ac:dyDescent="0.35">
      <c r="A754" s="247" t="s">
        <v>3075</v>
      </c>
      <c r="B754" s="264" t="s">
        <v>1146</v>
      </c>
      <c r="C754" s="266">
        <v>45</v>
      </c>
    </row>
    <row r="755" spans="1:3" ht="54" x14ac:dyDescent="0.35">
      <c r="A755" s="247" t="s">
        <v>3076</v>
      </c>
      <c r="B755" s="264" t="s">
        <v>1147</v>
      </c>
      <c r="C755" s="266">
        <v>90</v>
      </c>
    </row>
    <row r="756" spans="1:3" ht="54" x14ac:dyDescent="0.35">
      <c r="A756" s="247" t="s">
        <v>3077</v>
      </c>
      <c r="B756" s="264" t="s">
        <v>810</v>
      </c>
      <c r="C756" s="266">
        <v>270</v>
      </c>
    </row>
    <row r="757" spans="1:3" ht="36" x14ac:dyDescent="0.35">
      <c r="A757" s="247" t="s">
        <v>3078</v>
      </c>
      <c r="B757" s="265" t="s">
        <v>845</v>
      </c>
      <c r="C757" s="250">
        <v>75</v>
      </c>
    </row>
    <row r="758" spans="1:3" ht="36" x14ac:dyDescent="0.35">
      <c r="A758" s="247" t="s">
        <v>3079</v>
      </c>
      <c r="B758" s="265" t="s">
        <v>846</v>
      </c>
      <c r="C758" s="249">
        <v>30</v>
      </c>
    </row>
    <row r="759" spans="1:3" ht="72" x14ac:dyDescent="0.35">
      <c r="A759" s="247" t="s">
        <v>3080</v>
      </c>
      <c r="B759" s="265" t="s">
        <v>847</v>
      </c>
      <c r="C759" s="249">
        <v>60</v>
      </c>
    </row>
    <row r="760" spans="1:3" ht="108" x14ac:dyDescent="0.35">
      <c r="A760" s="247" t="s">
        <v>3081</v>
      </c>
      <c r="B760" s="265" t="s">
        <v>2288</v>
      </c>
      <c r="C760" s="249">
        <v>75</v>
      </c>
    </row>
    <row r="761" spans="1:3" ht="18" x14ac:dyDescent="0.35">
      <c r="A761" s="247" t="s">
        <v>3082</v>
      </c>
      <c r="B761" s="265" t="s">
        <v>827</v>
      </c>
      <c r="C761" s="249">
        <v>75</v>
      </c>
    </row>
    <row r="762" spans="1:3" ht="72" x14ac:dyDescent="0.35">
      <c r="A762" s="247" t="s">
        <v>3083</v>
      </c>
      <c r="B762" s="265" t="s">
        <v>880</v>
      </c>
      <c r="C762" s="249">
        <v>120</v>
      </c>
    </row>
    <row r="763" spans="1:3" ht="18" x14ac:dyDescent="0.35">
      <c r="A763" s="247" t="s">
        <v>3084</v>
      </c>
      <c r="B763" s="262" t="s">
        <v>853</v>
      </c>
      <c r="C763" s="263">
        <v>30</v>
      </c>
    </row>
    <row r="764" spans="1:3" ht="18" x14ac:dyDescent="0.35">
      <c r="A764" s="247" t="s">
        <v>3085</v>
      </c>
      <c r="B764" s="262" t="s">
        <v>1081</v>
      </c>
      <c r="C764" s="263">
        <v>60</v>
      </c>
    </row>
    <row r="765" spans="1:3" ht="18" x14ac:dyDescent="0.35">
      <c r="A765" s="247" t="s">
        <v>3086</v>
      </c>
      <c r="B765" s="262" t="s">
        <v>1159</v>
      </c>
      <c r="C765" s="263">
        <v>90</v>
      </c>
    </row>
    <row r="766" spans="1:3" ht="18" x14ac:dyDescent="0.35">
      <c r="A766" s="247" t="s">
        <v>3087</v>
      </c>
      <c r="B766" s="262" t="s">
        <v>1124</v>
      </c>
      <c r="C766" s="263">
        <v>90</v>
      </c>
    </row>
    <row r="767" spans="1:3" ht="18" x14ac:dyDescent="0.35">
      <c r="A767" s="247" t="s">
        <v>3088</v>
      </c>
      <c r="B767" s="262" t="s">
        <v>1160</v>
      </c>
      <c r="C767" s="263">
        <v>30</v>
      </c>
    </row>
    <row r="768" spans="1:3" ht="18" x14ac:dyDescent="0.35">
      <c r="A768" s="247" t="s">
        <v>3089</v>
      </c>
      <c r="B768" s="262" t="s">
        <v>1161</v>
      </c>
      <c r="C768" s="263">
        <v>60</v>
      </c>
    </row>
    <row r="769" spans="1:3" ht="18" x14ac:dyDescent="0.35">
      <c r="A769" s="247" t="s">
        <v>3090</v>
      </c>
      <c r="B769" s="262" t="s">
        <v>1162</v>
      </c>
      <c r="C769" s="263">
        <v>120</v>
      </c>
    </row>
    <row r="770" spans="1:3" ht="18" x14ac:dyDescent="0.35">
      <c r="A770" s="247" t="s">
        <v>3091</v>
      </c>
      <c r="B770" s="262" t="s">
        <v>1163</v>
      </c>
      <c r="C770" s="263">
        <v>90</v>
      </c>
    </row>
    <row r="771" spans="1:3" ht="18" x14ac:dyDescent="0.35">
      <c r="A771" s="247" t="s">
        <v>3092</v>
      </c>
      <c r="B771" s="262" t="s">
        <v>1164</v>
      </c>
      <c r="C771" s="263">
        <v>90</v>
      </c>
    </row>
    <row r="772" spans="1:3" ht="18" x14ac:dyDescent="0.35">
      <c r="A772" s="247" t="s">
        <v>3093</v>
      </c>
      <c r="B772" s="262" t="s">
        <v>1165</v>
      </c>
      <c r="C772" s="263">
        <v>60</v>
      </c>
    </row>
    <row r="773" spans="1:3" ht="18" x14ac:dyDescent="0.35">
      <c r="A773" s="247" t="s">
        <v>3094</v>
      </c>
      <c r="B773" s="262" t="s">
        <v>1166</v>
      </c>
      <c r="C773" s="263">
        <v>90</v>
      </c>
    </row>
    <row r="774" spans="1:3" ht="18" x14ac:dyDescent="0.35">
      <c r="A774" s="247" t="s">
        <v>3095</v>
      </c>
      <c r="B774" s="262" t="s">
        <v>1171</v>
      </c>
      <c r="C774" s="263">
        <v>90</v>
      </c>
    </row>
    <row r="775" spans="1:3" ht="18" x14ac:dyDescent="0.35">
      <c r="A775" s="247" t="s">
        <v>3096</v>
      </c>
      <c r="B775" s="262" t="s">
        <v>1168</v>
      </c>
      <c r="C775" s="263">
        <v>60</v>
      </c>
    </row>
    <row r="776" spans="1:3" ht="18" x14ac:dyDescent="0.35">
      <c r="A776" s="247" t="s">
        <v>3097</v>
      </c>
      <c r="B776" s="262" t="s">
        <v>1169</v>
      </c>
      <c r="C776" s="263">
        <v>90</v>
      </c>
    </row>
    <row r="777" spans="1:3" ht="18" x14ac:dyDescent="0.35">
      <c r="A777" s="247" t="s">
        <v>3098</v>
      </c>
      <c r="B777" s="262" t="s">
        <v>1172</v>
      </c>
      <c r="C777" s="263">
        <v>180</v>
      </c>
    </row>
    <row r="778" spans="1:3" ht="18" x14ac:dyDescent="0.35">
      <c r="A778" s="247" t="s">
        <v>3099</v>
      </c>
      <c r="B778" s="262" t="s">
        <v>1173</v>
      </c>
      <c r="C778" s="263">
        <v>90</v>
      </c>
    </row>
    <row r="779" spans="1:3" ht="18" x14ac:dyDescent="0.35">
      <c r="A779" s="247" t="s">
        <v>3100</v>
      </c>
      <c r="B779" s="262" t="s">
        <v>1174</v>
      </c>
      <c r="C779" s="263">
        <v>90</v>
      </c>
    </row>
    <row r="780" spans="1:3" ht="18" x14ac:dyDescent="0.35">
      <c r="A780" s="247" t="s">
        <v>3101</v>
      </c>
      <c r="B780" s="262" t="s">
        <v>1175</v>
      </c>
      <c r="C780" s="263">
        <v>90</v>
      </c>
    </row>
    <row r="781" spans="1:3" ht="18" x14ac:dyDescent="0.35">
      <c r="A781" s="247" t="s">
        <v>3102</v>
      </c>
      <c r="B781" s="262" t="s">
        <v>1176</v>
      </c>
      <c r="C781" s="263">
        <v>60</v>
      </c>
    </row>
    <row r="782" spans="1:3" ht="18" x14ac:dyDescent="0.35">
      <c r="A782" s="247" t="s">
        <v>3103</v>
      </c>
      <c r="B782" s="262" t="s">
        <v>1177</v>
      </c>
      <c r="C782" s="263">
        <v>90</v>
      </c>
    </row>
    <row r="783" spans="1:3" ht="18" x14ac:dyDescent="0.35">
      <c r="A783" s="247" t="s">
        <v>3104</v>
      </c>
      <c r="B783" s="262" t="s">
        <v>1170</v>
      </c>
      <c r="C783" s="263">
        <v>270</v>
      </c>
    </row>
    <row r="784" spans="1:3" ht="36" x14ac:dyDescent="0.35">
      <c r="A784" s="247" t="s">
        <v>3105</v>
      </c>
      <c r="B784" s="265" t="s">
        <v>845</v>
      </c>
      <c r="C784" s="250">
        <v>75</v>
      </c>
    </row>
    <row r="785" spans="1:3" ht="36" x14ac:dyDescent="0.35">
      <c r="A785" s="247" t="s">
        <v>3106</v>
      </c>
      <c r="B785" s="265" t="s">
        <v>846</v>
      </c>
      <c r="C785" s="249">
        <v>30</v>
      </c>
    </row>
    <row r="786" spans="1:3" ht="72" x14ac:dyDescent="0.35">
      <c r="A786" s="247" t="s">
        <v>3107</v>
      </c>
      <c r="B786" s="265" t="s">
        <v>847</v>
      </c>
      <c r="C786" s="249">
        <v>60</v>
      </c>
    </row>
    <row r="787" spans="1:3" ht="108" x14ac:dyDescent="0.35">
      <c r="A787" s="247" t="s">
        <v>3108</v>
      </c>
      <c r="B787" s="265" t="s">
        <v>2288</v>
      </c>
      <c r="C787" s="249">
        <v>75</v>
      </c>
    </row>
    <row r="788" spans="1:3" ht="18" x14ac:dyDescent="0.35">
      <c r="A788" s="247" t="s">
        <v>3109</v>
      </c>
      <c r="B788" s="265" t="s">
        <v>827</v>
      </c>
      <c r="C788" s="249">
        <v>75</v>
      </c>
    </row>
    <row r="789" spans="1:3" ht="72" x14ac:dyDescent="0.35">
      <c r="A789" s="247" t="s">
        <v>3110</v>
      </c>
      <c r="B789" s="265" t="s">
        <v>880</v>
      </c>
      <c r="C789" s="249">
        <v>120</v>
      </c>
    </row>
    <row r="790" spans="1:3" ht="18" x14ac:dyDescent="0.35">
      <c r="A790" s="247" t="s">
        <v>3111</v>
      </c>
      <c r="B790" s="271" t="s">
        <v>1180</v>
      </c>
      <c r="C790" s="272">
        <v>30</v>
      </c>
    </row>
    <row r="791" spans="1:3" ht="18" x14ac:dyDescent="0.35">
      <c r="A791" s="247" t="s">
        <v>3112</v>
      </c>
      <c r="B791" s="271" t="s">
        <v>1081</v>
      </c>
      <c r="C791" s="272">
        <v>60</v>
      </c>
    </row>
    <row r="792" spans="1:3" ht="18" x14ac:dyDescent="0.35">
      <c r="A792" s="247" t="s">
        <v>3113</v>
      </c>
      <c r="B792" s="271" t="s">
        <v>1133</v>
      </c>
      <c r="C792" s="272">
        <v>60</v>
      </c>
    </row>
    <row r="793" spans="1:3" ht="18" x14ac:dyDescent="0.35">
      <c r="A793" s="247" t="s">
        <v>3114</v>
      </c>
      <c r="B793" s="271" t="s">
        <v>1121</v>
      </c>
      <c r="C793" s="272">
        <v>90</v>
      </c>
    </row>
    <row r="794" spans="1:3" ht="18" x14ac:dyDescent="0.35">
      <c r="A794" s="247" t="s">
        <v>3115</v>
      </c>
      <c r="B794" s="271" t="s">
        <v>1181</v>
      </c>
      <c r="C794" s="272">
        <v>30</v>
      </c>
    </row>
    <row r="795" spans="1:3" ht="18" x14ac:dyDescent="0.35">
      <c r="A795" s="247" t="s">
        <v>3116</v>
      </c>
      <c r="B795" s="271" t="s">
        <v>867</v>
      </c>
      <c r="C795" s="272">
        <v>90</v>
      </c>
    </row>
    <row r="796" spans="1:3" ht="18" x14ac:dyDescent="0.35">
      <c r="A796" s="247" t="s">
        <v>3117</v>
      </c>
      <c r="B796" s="271" t="s">
        <v>1182</v>
      </c>
      <c r="C796" s="272">
        <v>60</v>
      </c>
    </row>
    <row r="797" spans="1:3" ht="18" x14ac:dyDescent="0.35">
      <c r="A797" s="247" t="s">
        <v>3118</v>
      </c>
      <c r="B797" s="271" t="s">
        <v>1183</v>
      </c>
      <c r="C797" s="272">
        <v>60</v>
      </c>
    </row>
    <row r="798" spans="1:3" ht="18" x14ac:dyDescent="0.35">
      <c r="A798" s="247" t="s">
        <v>3119</v>
      </c>
      <c r="B798" s="271" t="s">
        <v>1122</v>
      </c>
      <c r="C798" s="272">
        <v>120</v>
      </c>
    </row>
    <row r="799" spans="1:3" ht="18" x14ac:dyDescent="0.35">
      <c r="A799" s="247" t="s">
        <v>3120</v>
      </c>
      <c r="B799" s="271" t="s">
        <v>1184</v>
      </c>
      <c r="C799" s="272">
        <v>60</v>
      </c>
    </row>
    <row r="800" spans="1:3" ht="18" x14ac:dyDescent="0.35">
      <c r="A800" s="247" t="s">
        <v>3121</v>
      </c>
      <c r="B800" s="271" t="s">
        <v>1124</v>
      </c>
      <c r="C800" s="272">
        <v>90</v>
      </c>
    </row>
    <row r="801" spans="1:3" ht="18" x14ac:dyDescent="0.35">
      <c r="A801" s="247" t="s">
        <v>3122</v>
      </c>
      <c r="B801" s="271" t="s">
        <v>1185</v>
      </c>
      <c r="C801" s="272">
        <v>90</v>
      </c>
    </row>
    <row r="802" spans="1:3" ht="18" x14ac:dyDescent="0.35">
      <c r="A802" s="247" t="s">
        <v>3123</v>
      </c>
      <c r="B802" s="271" t="s">
        <v>1186</v>
      </c>
      <c r="C802" s="272">
        <v>60</v>
      </c>
    </row>
    <row r="803" spans="1:3" ht="18" x14ac:dyDescent="0.35">
      <c r="A803" s="247" t="s">
        <v>3124</v>
      </c>
      <c r="B803" s="271" t="s">
        <v>1187</v>
      </c>
      <c r="C803" s="272">
        <v>60</v>
      </c>
    </row>
    <row r="804" spans="1:3" ht="18" x14ac:dyDescent="0.35">
      <c r="A804" s="247" t="s">
        <v>3125</v>
      </c>
      <c r="B804" s="271" t="s">
        <v>1188</v>
      </c>
      <c r="C804" s="272">
        <v>60</v>
      </c>
    </row>
    <row r="805" spans="1:3" ht="18" x14ac:dyDescent="0.35">
      <c r="A805" s="247" t="s">
        <v>3126</v>
      </c>
      <c r="B805" s="271" t="s">
        <v>1189</v>
      </c>
      <c r="C805" s="272">
        <v>180</v>
      </c>
    </row>
    <row r="806" spans="1:3" ht="18" x14ac:dyDescent="0.35">
      <c r="A806" s="247" t="s">
        <v>3127</v>
      </c>
      <c r="B806" s="271" t="s">
        <v>1190</v>
      </c>
      <c r="C806" s="272">
        <v>90</v>
      </c>
    </row>
    <row r="807" spans="1:3" ht="18" x14ac:dyDescent="0.35">
      <c r="A807" s="247" t="s">
        <v>3128</v>
      </c>
      <c r="B807" s="271" t="s">
        <v>1191</v>
      </c>
      <c r="C807" s="272">
        <v>90</v>
      </c>
    </row>
    <row r="808" spans="1:3" ht="18" x14ac:dyDescent="0.35">
      <c r="A808" s="247" t="s">
        <v>3129</v>
      </c>
      <c r="B808" s="271" t="s">
        <v>1192</v>
      </c>
      <c r="C808" s="272">
        <v>60</v>
      </c>
    </row>
    <row r="809" spans="1:3" ht="18" x14ac:dyDescent="0.35">
      <c r="A809" s="247" t="s">
        <v>3130</v>
      </c>
      <c r="B809" s="271" t="s">
        <v>1129</v>
      </c>
      <c r="C809" s="272">
        <v>90</v>
      </c>
    </row>
    <row r="810" spans="1:3" ht="18" x14ac:dyDescent="0.35">
      <c r="A810" s="247" t="s">
        <v>3131</v>
      </c>
      <c r="B810" s="271" t="s">
        <v>1193</v>
      </c>
      <c r="C810" s="272">
        <v>60</v>
      </c>
    </row>
    <row r="811" spans="1:3" ht="18" x14ac:dyDescent="0.35">
      <c r="A811" s="247" t="s">
        <v>3132</v>
      </c>
      <c r="B811" s="271" t="s">
        <v>810</v>
      </c>
      <c r="C811" s="272">
        <v>270</v>
      </c>
    </row>
    <row r="812" spans="1:3" ht="36" x14ac:dyDescent="0.35">
      <c r="A812" s="247" t="s">
        <v>3133</v>
      </c>
      <c r="B812" s="265" t="s">
        <v>845</v>
      </c>
      <c r="C812" s="250">
        <v>75</v>
      </c>
    </row>
    <row r="813" spans="1:3" ht="36" x14ac:dyDescent="0.35">
      <c r="A813" s="247" t="s">
        <v>3134</v>
      </c>
      <c r="B813" s="265" t="s">
        <v>846</v>
      </c>
      <c r="C813" s="249">
        <v>30</v>
      </c>
    </row>
    <row r="814" spans="1:3" ht="72" x14ac:dyDescent="0.35">
      <c r="A814" s="247" t="s">
        <v>3135</v>
      </c>
      <c r="B814" s="265" t="s">
        <v>847</v>
      </c>
      <c r="C814" s="249">
        <v>60</v>
      </c>
    </row>
    <row r="815" spans="1:3" ht="108" x14ac:dyDescent="0.35">
      <c r="A815" s="247" t="s">
        <v>3136</v>
      </c>
      <c r="B815" s="265" t="s">
        <v>2288</v>
      </c>
      <c r="C815" s="249">
        <v>75</v>
      </c>
    </row>
    <row r="816" spans="1:3" ht="18" x14ac:dyDescent="0.35">
      <c r="A816" s="247" t="s">
        <v>3137</v>
      </c>
      <c r="B816" s="265" t="s">
        <v>827</v>
      </c>
      <c r="C816" s="249">
        <v>75</v>
      </c>
    </row>
    <row r="817" spans="1:3" ht="72" x14ac:dyDescent="0.35">
      <c r="A817" s="247" t="s">
        <v>3138</v>
      </c>
      <c r="B817" s="265" t="s">
        <v>880</v>
      </c>
      <c r="C817" s="249">
        <v>120</v>
      </c>
    </row>
    <row r="818" spans="1:3" ht="18" x14ac:dyDescent="0.35">
      <c r="A818" s="247" t="s">
        <v>3139</v>
      </c>
      <c r="B818" s="271" t="s">
        <v>853</v>
      </c>
      <c r="C818" s="272">
        <v>30</v>
      </c>
    </row>
    <row r="819" spans="1:3" ht="18" x14ac:dyDescent="0.35">
      <c r="A819" s="247" t="s">
        <v>3140</v>
      </c>
      <c r="B819" s="271" t="s">
        <v>1133</v>
      </c>
      <c r="C819" s="273">
        <v>90</v>
      </c>
    </row>
    <row r="820" spans="1:3" ht="18" x14ac:dyDescent="0.35">
      <c r="A820" s="247" t="s">
        <v>3141</v>
      </c>
      <c r="B820" s="271" t="s">
        <v>1121</v>
      </c>
      <c r="C820" s="272">
        <v>90</v>
      </c>
    </row>
    <row r="821" spans="1:3" ht="18" x14ac:dyDescent="0.35">
      <c r="A821" s="247" t="s">
        <v>3142</v>
      </c>
      <c r="B821" s="271" t="s">
        <v>1182</v>
      </c>
      <c r="C821" s="273">
        <v>60</v>
      </c>
    </row>
    <row r="822" spans="1:3" ht="18" x14ac:dyDescent="0.35">
      <c r="A822" s="247" t="s">
        <v>3143</v>
      </c>
      <c r="B822" s="271" t="s">
        <v>1194</v>
      </c>
      <c r="C822" s="272">
        <v>30</v>
      </c>
    </row>
    <row r="823" spans="1:3" ht="18" x14ac:dyDescent="0.35">
      <c r="A823" s="247" t="s">
        <v>3144</v>
      </c>
      <c r="B823" s="271" t="s">
        <v>1124</v>
      </c>
      <c r="C823" s="273">
        <v>90</v>
      </c>
    </row>
    <row r="824" spans="1:3" ht="18" x14ac:dyDescent="0.35">
      <c r="A824" s="247" t="s">
        <v>3145</v>
      </c>
      <c r="B824" s="271" t="s">
        <v>1195</v>
      </c>
      <c r="C824" s="272">
        <v>60</v>
      </c>
    </row>
    <row r="825" spans="1:3" ht="18" x14ac:dyDescent="0.35">
      <c r="A825" s="247" t="s">
        <v>3146</v>
      </c>
      <c r="B825" s="271" t="s">
        <v>1196</v>
      </c>
      <c r="C825" s="272">
        <v>60</v>
      </c>
    </row>
    <row r="826" spans="1:3" ht="18" x14ac:dyDescent="0.35">
      <c r="A826" s="247" t="s">
        <v>3147</v>
      </c>
      <c r="B826" s="271" t="s">
        <v>1081</v>
      </c>
      <c r="C826" s="273">
        <v>60</v>
      </c>
    </row>
    <row r="827" spans="1:3" ht="18" x14ac:dyDescent="0.35">
      <c r="A827" s="247" t="s">
        <v>3148</v>
      </c>
      <c r="B827" s="271" t="s">
        <v>1122</v>
      </c>
      <c r="C827" s="273">
        <v>90</v>
      </c>
    </row>
    <row r="828" spans="1:3" ht="18" x14ac:dyDescent="0.35">
      <c r="A828" s="247" t="s">
        <v>3149</v>
      </c>
      <c r="B828" s="271" t="s">
        <v>1197</v>
      </c>
      <c r="C828" s="273">
        <v>90</v>
      </c>
    </row>
    <row r="829" spans="1:3" ht="18" x14ac:dyDescent="0.35">
      <c r="A829" s="247" t="s">
        <v>3150</v>
      </c>
      <c r="B829" s="271" t="s">
        <v>1198</v>
      </c>
      <c r="C829" s="272">
        <v>90</v>
      </c>
    </row>
    <row r="830" spans="1:3" ht="18" x14ac:dyDescent="0.35">
      <c r="A830" s="247" t="s">
        <v>3151</v>
      </c>
      <c r="B830" s="271" t="s">
        <v>1199</v>
      </c>
      <c r="C830" s="273">
        <v>60</v>
      </c>
    </row>
    <row r="831" spans="1:3" ht="18" x14ac:dyDescent="0.35">
      <c r="A831" s="247" t="s">
        <v>3152</v>
      </c>
      <c r="B831" s="271" t="s">
        <v>1200</v>
      </c>
      <c r="C831" s="272">
        <v>60</v>
      </c>
    </row>
    <row r="832" spans="1:3" ht="18" x14ac:dyDescent="0.35">
      <c r="A832" s="247" t="s">
        <v>3153</v>
      </c>
      <c r="B832" s="271" t="s">
        <v>1129</v>
      </c>
      <c r="C832" s="273">
        <v>90</v>
      </c>
    </row>
    <row r="833" spans="1:3" ht="18" x14ac:dyDescent="0.35">
      <c r="A833" s="247" t="s">
        <v>3154</v>
      </c>
      <c r="B833" s="271" t="s">
        <v>1201</v>
      </c>
      <c r="C833" s="273">
        <v>60</v>
      </c>
    </row>
    <row r="834" spans="1:3" ht="18" x14ac:dyDescent="0.35">
      <c r="A834" s="247" t="s">
        <v>3155</v>
      </c>
      <c r="B834" s="271" t="s">
        <v>1202</v>
      </c>
      <c r="C834" s="272">
        <v>180</v>
      </c>
    </row>
    <row r="835" spans="1:3" ht="18" x14ac:dyDescent="0.35">
      <c r="A835" s="247" t="s">
        <v>3156</v>
      </c>
      <c r="B835" s="271" t="s">
        <v>1203</v>
      </c>
      <c r="C835" s="272">
        <v>60</v>
      </c>
    </row>
    <row r="836" spans="1:3" ht="18" x14ac:dyDescent="0.35">
      <c r="A836" s="247" t="s">
        <v>3157</v>
      </c>
      <c r="B836" s="271" t="s">
        <v>1204</v>
      </c>
      <c r="C836" s="272">
        <v>30</v>
      </c>
    </row>
    <row r="837" spans="1:3" ht="18" x14ac:dyDescent="0.35">
      <c r="A837" s="247" t="s">
        <v>3158</v>
      </c>
      <c r="B837" s="271" t="s">
        <v>1205</v>
      </c>
      <c r="C837" s="272">
        <v>60</v>
      </c>
    </row>
    <row r="838" spans="1:3" ht="18" x14ac:dyDescent="0.35">
      <c r="A838" s="247" t="s">
        <v>3159</v>
      </c>
      <c r="B838" s="271" t="s">
        <v>1206</v>
      </c>
      <c r="C838" s="272">
        <v>60</v>
      </c>
    </row>
    <row r="839" spans="1:3" ht="18" x14ac:dyDescent="0.35">
      <c r="A839" s="247" t="s">
        <v>3160</v>
      </c>
      <c r="B839" s="271" t="s">
        <v>1207</v>
      </c>
      <c r="C839" s="273">
        <v>60</v>
      </c>
    </row>
    <row r="840" spans="1:3" ht="18" x14ac:dyDescent="0.35">
      <c r="A840" s="247" t="s">
        <v>3161</v>
      </c>
      <c r="B840" s="271" t="s">
        <v>1208</v>
      </c>
      <c r="C840" s="272">
        <v>60</v>
      </c>
    </row>
    <row r="841" spans="1:3" ht="18" x14ac:dyDescent="0.35">
      <c r="A841" s="247" t="s">
        <v>3162</v>
      </c>
      <c r="B841" s="271" t="s">
        <v>810</v>
      </c>
      <c r="C841" s="272">
        <v>270</v>
      </c>
    </row>
    <row r="842" spans="1:3" ht="36" x14ac:dyDescent="0.35">
      <c r="A842" s="247" t="s">
        <v>3163</v>
      </c>
      <c r="B842" s="265" t="s">
        <v>845</v>
      </c>
      <c r="C842" s="250">
        <v>75</v>
      </c>
    </row>
    <row r="843" spans="1:3" ht="36" x14ac:dyDescent="0.35">
      <c r="A843" s="247" t="s">
        <v>3164</v>
      </c>
      <c r="B843" s="265" t="s">
        <v>846</v>
      </c>
      <c r="C843" s="249">
        <v>30</v>
      </c>
    </row>
    <row r="844" spans="1:3" ht="72" x14ac:dyDescent="0.35">
      <c r="A844" s="247" t="s">
        <v>3165</v>
      </c>
      <c r="B844" s="265" t="s">
        <v>847</v>
      </c>
      <c r="C844" s="249">
        <v>60</v>
      </c>
    </row>
    <row r="845" spans="1:3" ht="108" x14ac:dyDescent="0.35">
      <c r="A845" s="247" t="s">
        <v>3166</v>
      </c>
      <c r="B845" s="265" t="s">
        <v>2288</v>
      </c>
      <c r="C845" s="249">
        <v>75</v>
      </c>
    </row>
    <row r="846" spans="1:3" ht="18" x14ac:dyDescent="0.35">
      <c r="A846" s="247" t="s">
        <v>3167</v>
      </c>
      <c r="B846" s="265" t="s">
        <v>827</v>
      </c>
      <c r="C846" s="249">
        <v>75</v>
      </c>
    </row>
    <row r="847" spans="1:3" ht="72" x14ac:dyDescent="0.35">
      <c r="A847" s="247" t="s">
        <v>3168</v>
      </c>
      <c r="B847" s="265" t="s">
        <v>880</v>
      </c>
      <c r="C847" s="249">
        <v>120</v>
      </c>
    </row>
    <row r="848" spans="1:3" ht="18" x14ac:dyDescent="0.35">
      <c r="A848" s="247" t="s">
        <v>3169</v>
      </c>
      <c r="B848" s="271" t="s">
        <v>1180</v>
      </c>
      <c r="C848" s="272">
        <v>30</v>
      </c>
    </row>
    <row r="849" spans="1:3" ht="18" x14ac:dyDescent="0.35">
      <c r="A849" s="247" t="s">
        <v>3170</v>
      </c>
      <c r="B849" s="271" t="s">
        <v>1133</v>
      </c>
      <c r="C849" s="272">
        <v>120</v>
      </c>
    </row>
    <row r="850" spans="1:3" ht="18" x14ac:dyDescent="0.35">
      <c r="A850" s="247" t="s">
        <v>3171</v>
      </c>
      <c r="B850" s="271" t="s">
        <v>1120</v>
      </c>
      <c r="C850" s="272">
        <v>60</v>
      </c>
    </row>
    <row r="851" spans="1:3" ht="18" x14ac:dyDescent="0.35">
      <c r="A851" s="247" t="s">
        <v>3172</v>
      </c>
      <c r="B851" s="271" t="s">
        <v>1121</v>
      </c>
      <c r="C851" s="272">
        <v>90</v>
      </c>
    </row>
    <row r="852" spans="1:3" ht="18" x14ac:dyDescent="0.35">
      <c r="A852" s="247" t="s">
        <v>3173</v>
      </c>
      <c r="B852" s="271" t="s">
        <v>1210</v>
      </c>
      <c r="C852" s="272">
        <v>90</v>
      </c>
    </row>
    <row r="853" spans="1:3" ht="18" x14ac:dyDescent="0.35">
      <c r="A853" s="247" t="s">
        <v>3174</v>
      </c>
      <c r="B853" s="271" t="s">
        <v>1211</v>
      </c>
      <c r="C853" s="272">
        <v>90</v>
      </c>
    </row>
    <row r="854" spans="1:3" ht="18" x14ac:dyDescent="0.35">
      <c r="A854" s="247" t="s">
        <v>3175</v>
      </c>
      <c r="B854" s="271" t="s">
        <v>1221</v>
      </c>
      <c r="C854" s="272">
        <v>90</v>
      </c>
    </row>
    <row r="855" spans="1:3" ht="18" x14ac:dyDescent="0.35">
      <c r="A855" s="247" t="s">
        <v>3176</v>
      </c>
      <c r="B855" s="271" t="s">
        <v>1222</v>
      </c>
      <c r="C855" s="272">
        <v>60</v>
      </c>
    </row>
    <row r="856" spans="1:3" ht="18" x14ac:dyDescent="0.35">
      <c r="A856" s="247" t="s">
        <v>3177</v>
      </c>
      <c r="B856" s="271" t="s">
        <v>1213</v>
      </c>
      <c r="C856" s="272">
        <v>90</v>
      </c>
    </row>
    <row r="857" spans="1:3" ht="18" x14ac:dyDescent="0.35">
      <c r="A857" s="247" t="s">
        <v>3178</v>
      </c>
      <c r="B857" s="271" t="s">
        <v>1214</v>
      </c>
      <c r="C857" s="272">
        <v>45</v>
      </c>
    </row>
    <row r="858" spans="1:3" ht="18" x14ac:dyDescent="0.35">
      <c r="A858" s="247" t="s">
        <v>3179</v>
      </c>
      <c r="B858" s="271" t="s">
        <v>1223</v>
      </c>
      <c r="C858" s="272">
        <v>60</v>
      </c>
    </row>
    <row r="859" spans="1:3" ht="18" x14ac:dyDescent="0.35">
      <c r="A859" s="247" t="s">
        <v>3180</v>
      </c>
      <c r="B859" s="271" t="s">
        <v>898</v>
      </c>
      <c r="C859" s="272">
        <v>90</v>
      </c>
    </row>
    <row r="860" spans="1:3" ht="18" x14ac:dyDescent="0.35">
      <c r="A860" s="247" t="s">
        <v>3181</v>
      </c>
      <c r="B860" s="271" t="s">
        <v>1216</v>
      </c>
      <c r="C860" s="272">
        <v>60</v>
      </c>
    </row>
    <row r="861" spans="1:3" ht="18" x14ac:dyDescent="0.35">
      <c r="A861" s="247" t="s">
        <v>3182</v>
      </c>
      <c r="B861" s="271" t="s">
        <v>1217</v>
      </c>
      <c r="C861" s="272">
        <v>60</v>
      </c>
    </row>
    <row r="862" spans="1:3" ht="18" x14ac:dyDescent="0.35">
      <c r="A862" s="247" t="s">
        <v>3183</v>
      </c>
      <c r="B862" s="271" t="s">
        <v>1215</v>
      </c>
      <c r="C862" s="272">
        <v>120</v>
      </c>
    </row>
    <row r="863" spans="1:3" ht="18" x14ac:dyDescent="0.35">
      <c r="A863" s="247" t="s">
        <v>3184</v>
      </c>
      <c r="B863" s="271" t="s">
        <v>1224</v>
      </c>
      <c r="C863" s="272">
        <v>120</v>
      </c>
    </row>
    <row r="864" spans="1:3" ht="18" x14ac:dyDescent="0.35">
      <c r="A864" s="247" t="s">
        <v>3185</v>
      </c>
      <c r="B864" s="271" t="s">
        <v>1189</v>
      </c>
      <c r="C864" s="272">
        <v>180</v>
      </c>
    </row>
    <row r="865" spans="1:3" ht="18" x14ac:dyDescent="0.35">
      <c r="A865" s="247" t="s">
        <v>3186</v>
      </c>
      <c r="B865" s="271" t="s">
        <v>1219</v>
      </c>
      <c r="C865" s="272">
        <v>90</v>
      </c>
    </row>
    <row r="866" spans="1:3" ht="18" x14ac:dyDescent="0.35">
      <c r="A866" s="247" t="s">
        <v>3187</v>
      </c>
      <c r="B866" s="271" t="s">
        <v>1192</v>
      </c>
      <c r="C866" s="272">
        <v>120</v>
      </c>
    </row>
    <row r="867" spans="1:3" ht="18" x14ac:dyDescent="0.35">
      <c r="A867" s="247" t="s">
        <v>3188</v>
      </c>
      <c r="B867" s="271" t="s">
        <v>1225</v>
      </c>
      <c r="C867" s="272">
        <v>120</v>
      </c>
    </row>
    <row r="868" spans="1:3" ht="18" x14ac:dyDescent="0.35">
      <c r="A868" s="247" t="s">
        <v>3189</v>
      </c>
      <c r="B868" s="271" t="s">
        <v>1226</v>
      </c>
      <c r="C868" s="272">
        <v>60</v>
      </c>
    </row>
    <row r="869" spans="1:3" ht="18" x14ac:dyDescent="0.35">
      <c r="A869" s="247" t="s">
        <v>3190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53" t="s">
        <v>3269</v>
      </c>
      <c r="B1" s="280"/>
    </row>
    <row r="2" spans="1:17" ht="17" x14ac:dyDescent="0.4">
      <c r="A2" s="353" t="s">
        <v>3270</v>
      </c>
      <c r="B2" s="280"/>
      <c r="G2" t="str">
        <f>RIGHT(A2,LEN(A2)-3)</f>
        <v>MH06.1K25  Ngoại ngữ (Anh văn)</v>
      </c>
      <c r="M2" s="352" t="s">
        <v>3276</v>
      </c>
      <c r="Q2" t="str">
        <f>RIGHT(M2,LEN(M2)-9)</f>
        <v xml:space="preserve">  Ngoại ngữ (Anh văn)</v>
      </c>
    </row>
    <row r="3" spans="1:17" ht="17" x14ac:dyDescent="0.4">
      <c r="A3" s="353" t="s">
        <v>3271</v>
      </c>
      <c r="B3" s="280"/>
      <c r="G3" t="str">
        <f t="shared" ref="G3:G17" si="0">RIGHT(A3,LEN(A3)-3)</f>
        <v>MH07.1K25  Điện kỹ thuật</v>
      </c>
      <c r="M3" t="s">
        <v>3277</v>
      </c>
      <c r="Q3" t="str">
        <f t="shared" ref="Q3:Q17" si="1">RIGHT(M3,LEN(M3)-9)</f>
        <v xml:space="preserve">  Điện kỹ thuật</v>
      </c>
    </row>
    <row r="4" spans="1:17" ht="17" x14ac:dyDescent="0.4">
      <c r="A4" s="353" t="s">
        <v>3272</v>
      </c>
      <c r="B4" s="280"/>
      <c r="G4" t="str">
        <f t="shared" si="0"/>
        <v>MH08.1K25  Vẽ kỹ thuật</v>
      </c>
      <c r="M4" t="s">
        <v>3278</v>
      </c>
      <c r="Q4" t="str">
        <f t="shared" si="1"/>
        <v xml:space="preserve">  Vẽ kỹ thuật</v>
      </c>
    </row>
    <row r="5" spans="1:17" ht="17" x14ac:dyDescent="0.4">
      <c r="A5" s="353" t="s">
        <v>3273</v>
      </c>
      <c r="B5" s="280"/>
      <c r="G5" t="str">
        <f t="shared" si="0"/>
        <v>MH09.1K25  Vật liệu học</v>
      </c>
      <c r="M5" t="s">
        <v>3279</v>
      </c>
      <c r="Q5" t="str">
        <f t="shared" si="1"/>
        <v xml:space="preserve">  Vật liệu học</v>
      </c>
    </row>
    <row r="6" spans="1:17" ht="17" x14ac:dyDescent="0.4">
      <c r="A6" s="353" t="s">
        <v>3274</v>
      </c>
      <c r="B6" s="280"/>
      <c r="G6" t="str">
        <f t="shared" si="0"/>
        <v>MH10.1K25  Kỹ năng giao tiếp</v>
      </c>
      <c r="M6" t="s">
        <v>3280</v>
      </c>
      <c r="Q6" t="str">
        <f t="shared" si="1"/>
        <v xml:space="preserve">  Kỹ năng giao tiếp</v>
      </c>
    </row>
    <row r="7" spans="1:17" ht="17" x14ac:dyDescent="0.4">
      <c r="A7" s="353" t="s">
        <v>3275</v>
      </c>
      <c r="B7" s="280"/>
      <c r="G7" t="str">
        <f>RIGHT(A7,LEN(A7)-3)</f>
        <v xml:space="preserve">MH11.1K25  An toàn lao động </v>
      </c>
      <c r="M7" t="s">
        <v>3281</v>
      </c>
      <c r="Q7" t="str">
        <f t="shared" si="1"/>
        <v xml:space="preserve">  An toàn lao động </v>
      </c>
    </row>
    <row r="8" spans="1:17" ht="17" x14ac:dyDescent="0.4">
      <c r="A8" s="353" t="s">
        <v>3259</v>
      </c>
      <c r="B8" s="280"/>
      <c r="G8" t="str">
        <f t="shared" si="0"/>
        <v>MĐ12. Bảo dưỡng động cơ đốt trong</v>
      </c>
      <c r="M8" s="352" t="s">
        <v>3282</v>
      </c>
      <c r="Q8" t="str">
        <f t="shared" si="1"/>
        <v>Bảo dưỡng động cơ đốt trong</v>
      </c>
    </row>
    <row r="9" spans="1:17" ht="17" x14ac:dyDescent="0.4">
      <c r="A9" s="353" t="s">
        <v>3260</v>
      </c>
      <c r="B9" s="280"/>
      <c r="G9" t="str">
        <f t="shared" si="0"/>
        <v>MĐ13. Bảo dưỡng hệ thống điện</v>
      </c>
      <c r="M9" s="352" t="s">
        <v>3283</v>
      </c>
      <c r="Q9" t="str">
        <f t="shared" si="1"/>
        <v xml:space="preserve"> Bảo dưỡng hệ thống điện</v>
      </c>
    </row>
    <row r="10" spans="1:17" ht="17" x14ac:dyDescent="0.4">
      <c r="A10" s="353" t="s">
        <v>3261</v>
      </c>
      <c r="B10" s="280"/>
      <c r="G10" t="str">
        <f t="shared" si="0"/>
        <v>MĐ14. Bảo dưỡng hệ thống thủy lực</v>
      </c>
      <c r="M10" s="352" t="s">
        <v>3284</v>
      </c>
      <c r="Q10" t="str">
        <f t="shared" si="1"/>
        <v xml:space="preserve"> Bảo dưỡng hệ thống thủy lực</v>
      </c>
    </row>
    <row r="11" spans="1:17" ht="17" x14ac:dyDescent="0.4">
      <c r="A11" s="353" t="s">
        <v>3262</v>
      </c>
      <c r="B11" s="280"/>
      <c r="G11" t="str">
        <f t="shared" si="0"/>
        <v>MĐ15. Bảo dưỡng gầm và thiết bị công tác máy thi công nền</v>
      </c>
      <c r="M11" s="352" t="s">
        <v>3285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53" t="s">
        <v>3263</v>
      </c>
      <c r="B12" s="280"/>
      <c r="G12" t="str">
        <f t="shared" si="0"/>
        <v>MH16. Kỹ thuật thi công</v>
      </c>
      <c r="M12" s="352" t="s">
        <v>3286</v>
      </c>
      <c r="Q12" t="str">
        <f t="shared" si="1"/>
        <v xml:space="preserve"> Kỹ thuật thi công</v>
      </c>
    </row>
    <row r="13" spans="1:17" ht="17" x14ac:dyDescent="0.4">
      <c r="A13" s="353" t="s">
        <v>3264</v>
      </c>
      <c r="B13" s="280"/>
      <c r="G13" t="str">
        <f t="shared" si="0"/>
        <v xml:space="preserve">MĐ17. Vận hành máy Xúc </v>
      </c>
      <c r="M13" s="352" t="s">
        <v>3287</v>
      </c>
      <c r="Q13" t="str">
        <f t="shared" si="1"/>
        <v xml:space="preserve"> Vận hành máy Xúc </v>
      </c>
    </row>
    <row r="14" spans="1:17" ht="17" x14ac:dyDescent="0.4">
      <c r="A14" s="353" t="s">
        <v>3265</v>
      </c>
      <c r="B14" s="280"/>
      <c r="G14" t="str">
        <f t="shared" si="0"/>
        <v>MĐ18. Vận hành máy Ủi</v>
      </c>
      <c r="M14" s="352" t="s">
        <v>3288</v>
      </c>
      <c r="Q14" t="str">
        <f t="shared" si="1"/>
        <v xml:space="preserve"> Vận hành máy Ủi</v>
      </c>
    </row>
    <row r="15" spans="1:17" ht="17" x14ac:dyDescent="0.4">
      <c r="A15" s="353" t="s">
        <v>3266</v>
      </c>
      <c r="B15" s="280"/>
      <c r="G15" t="str">
        <f t="shared" si="0"/>
        <v xml:space="preserve">MĐ19. Vận hành máy Lu </v>
      </c>
      <c r="M15" s="352" t="s">
        <v>3289</v>
      </c>
      <c r="Q15" t="str">
        <f t="shared" si="1"/>
        <v xml:space="preserve"> Vận hành máy Lu </v>
      </c>
    </row>
    <row r="16" spans="1:17" ht="17" x14ac:dyDescent="0.4">
      <c r="A16" s="353" t="s">
        <v>3267</v>
      </c>
      <c r="B16" s="280"/>
      <c r="G16" t="str">
        <f t="shared" si="0"/>
        <v>MĐ20. Vận hành máy San</v>
      </c>
      <c r="M16" s="352" t="s">
        <v>3290</v>
      </c>
      <c r="Q16" t="str">
        <f t="shared" si="1"/>
        <v xml:space="preserve"> Vận hành máy San</v>
      </c>
    </row>
    <row r="17" spans="1:17" ht="17" x14ac:dyDescent="0.4">
      <c r="A17" s="353" t="s">
        <v>3268</v>
      </c>
      <c r="B17" s="280"/>
      <c r="G17" t="str">
        <f t="shared" si="0"/>
        <v>MĐ21. Thực tập tốt nghiệp</v>
      </c>
      <c r="M17" s="352" t="s">
        <v>3291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e">
        <f>LEFT(#REF!,9)</f>
        <v>#REF!</v>
      </c>
    </row>
    <row r="39" spans="13:13" x14ac:dyDescent="0.25">
      <c r="M39" t="e">
        <f>LEFT(#REF!,9)</f>
        <v>#REF!</v>
      </c>
    </row>
    <row r="40" spans="13:13" x14ac:dyDescent="0.25">
      <c r="M40" t="e">
        <f>LEFT(#REF!,9)</f>
        <v>#REF!</v>
      </c>
    </row>
    <row r="41" spans="13:13" x14ac:dyDescent="0.25">
      <c r="M41" t="e">
        <f>LEFT(#REF!,9)</f>
        <v>#REF!</v>
      </c>
    </row>
    <row r="42" spans="13:13" x14ac:dyDescent="0.25">
      <c r="M42" t="e">
        <f>LEFT(#REF!,9)</f>
        <v>#REF!</v>
      </c>
    </row>
    <row r="43" spans="13:13" x14ac:dyDescent="0.25">
      <c r="M43" t="e">
        <f>LEFT(#REF!,9)</f>
        <v>#REF!</v>
      </c>
    </row>
    <row r="44" spans="13:13" x14ac:dyDescent="0.25">
      <c r="M44" t="e">
        <f>LEFT(#REF!,9)</f>
        <v>#REF!</v>
      </c>
    </row>
    <row r="45" spans="13:13" x14ac:dyDescent="0.25">
      <c r="M45" t="e">
        <f>LEFT(#REF!,9)</f>
        <v>#REF!</v>
      </c>
    </row>
    <row r="46" spans="13:13" x14ac:dyDescent="0.25">
      <c r="M46" t="e">
        <f>LEFT(#REF!,9)</f>
        <v>#REF!</v>
      </c>
    </row>
    <row r="47" spans="13:13" x14ac:dyDescent="0.25">
      <c r="M47" t="e">
        <f>LEFT(#REF!,9)</f>
        <v>#REF!</v>
      </c>
    </row>
    <row r="48" spans="13:13" x14ac:dyDescent="0.25">
      <c r="M48" t="e">
        <f>LEFT(#REF!,9)</f>
        <v>#REF!</v>
      </c>
    </row>
    <row r="49" spans="13:13" x14ac:dyDescent="0.25">
      <c r="M49" t="e">
        <f>LEFT(#REF!,9)</f>
        <v>#REF!</v>
      </c>
    </row>
    <row r="50" spans="13:13" x14ac:dyDescent="0.25">
      <c r="M50" t="e">
        <f>LEFT(#REF!,9)</f>
        <v>#REF!</v>
      </c>
    </row>
    <row r="51" spans="13:13" x14ac:dyDescent="0.25">
      <c r="M51" t="e">
        <f>LEFT(#REF!,9)</f>
        <v>#REF!</v>
      </c>
    </row>
    <row r="52" spans="13:13" x14ac:dyDescent="0.25">
      <c r="M52" t="e">
        <f>LEFT(#REF!,9)</f>
        <v>#REF!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383" t="s">
        <v>3191</v>
      </c>
      <c r="B1" s="384" t="s">
        <v>845</v>
      </c>
      <c r="C1" s="385">
        <v>45</v>
      </c>
      <c r="D1" t="str">
        <f>TRIM(A1)</f>
        <v>MH01</v>
      </c>
      <c r="E1" s="352" t="s">
        <v>3556</v>
      </c>
      <c r="F1" s="352" t="s">
        <v>3555</v>
      </c>
      <c r="G1" t="str">
        <f>CONCATENATE($F$1,E1,A1)</f>
        <v>LC7K25.MH01</v>
      </c>
      <c r="I1" s="383" t="s">
        <v>3191</v>
      </c>
      <c r="J1" s="383"/>
    </row>
    <row r="2" spans="1:10" ht="18" customHeight="1" thickBot="1" x14ac:dyDescent="0.3">
      <c r="A2" s="383" t="s">
        <v>1279</v>
      </c>
      <c r="B2" s="384" t="s">
        <v>846</v>
      </c>
      <c r="C2" s="385">
        <v>15</v>
      </c>
      <c r="D2" t="str">
        <f>TRIM(A2)</f>
        <v>MH02</v>
      </c>
      <c r="G2" t="str">
        <f t="shared" ref="G2:G22" si="0">CONCATENATE($F$1,E2,A2)</f>
        <v>LC7K25MH02</v>
      </c>
      <c r="I2" s="383" t="s">
        <v>3535</v>
      </c>
    </row>
    <row r="3" spans="1:10" ht="18" customHeight="1" thickBot="1" x14ac:dyDescent="0.3">
      <c r="A3" s="383" t="s">
        <v>1260</v>
      </c>
      <c r="B3" s="384" t="s">
        <v>847</v>
      </c>
      <c r="C3" s="385">
        <v>30</v>
      </c>
      <c r="D3" t="str">
        <f t="shared" ref="D3:D22" si="1">TRIM(A3)</f>
        <v>MH03</v>
      </c>
      <c r="G3" t="str">
        <f t="shared" si="0"/>
        <v>LC7K25MH03</v>
      </c>
      <c r="I3" s="383" t="s">
        <v>3538</v>
      </c>
    </row>
    <row r="4" spans="1:10" ht="18" customHeight="1" thickBot="1" x14ac:dyDescent="0.3">
      <c r="A4" s="383" t="s">
        <v>1259</v>
      </c>
      <c r="B4" s="384" t="s">
        <v>3418</v>
      </c>
      <c r="C4" s="385">
        <v>30</v>
      </c>
      <c r="D4" t="str">
        <f t="shared" si="1"/>
        <v>MH04</v>
      </c>
      <c r="G4" t="str">
        <f t="shared" si="0"/>
        <v>LC7K25MH04</v>
      </c>
      <c r="I4" s="383" t="s">
        <v>3539</v>
      </c>
    </row>
    <row r="5" spans="1:10" ht="18" customHeight="1" thickBot="1" x14ac:dyDescent="0.3">
      <c r="A5" s="383" t="s">
        <v>2148</v>
      </c>
      <c r="B5" s="384" t="s">
        <v>827</v>
      </c>
      <c r="C5" s="385">
        <v>30</v>
      </c>
      <c r="D5" t="str">
        <f t="shared" si="1"/>
        <v>MH05</v>
      </c>
      <c r="G5" t="str">
        <f t="shared" si="0"/>
        <v>LC7K25MH05</v>
      </c>
      <c r="I5" s="383" t="s">
        <v>3540</v>
      </c>
    </row>
    <row r="6" spans="1:10" ht="18" customHeight="1" thickBot="1" x14ac:dyDescent="0.3">
      <c r="A6" s="383" t="s">
        <v>1256</v>
      </c>
      <c r="B6" s="384" t="s">
        <v>849</v>
      </c>
      <c r="C6" s="385">
        <v>30</v>
      </c>
      <c r="D6" t="str">
        <f t="shared" si="1"/>
        <v>MH06</v>
      </c>
      <c r="G6" t="str">
        <f t="shared" si="0"/>
        <v>LC7K25MH06</v>
      </c>
      <c r="I6" s="383" t="s">
        <v>3533</v>
      </c>
    </row>
    <row r="7" spans="1:10" ht="18" customHeight="1" thickBot="1" x14ac:dyDescent="0.3">
      <c r="A7" s="383" t="s">
        <v>3195</v>
      </c>
      <c r="B7" s="384" t="s">
        <v>1060</v>
      </c>
      <c r="C7" s="385">
        <v>30</v>
      </c>
      <c r="D7" t="str">
        <f t="shared" si="1"/>
        <v>MH07</v>
      </c>
      <c r="G7" t="str">
        <f t="shared" si="0"/>
        <v>LC7K25MH07</v>
      </c>
      <c r="I7" s="383" t="s">
        <v>3541</v>
      </c>
    </row>
    <row r="8" spans="1:10" ht="18" customHeight="1" thickBot="1" x14ac:dyDescent="0.3">
      <c r="A8" s="383" t="s">
        <v>3196</v>
      </c>
      <c r="B8" s="384" t="s">
        <v>1059</v>
      </c>
      <c r="C8" s="385">
        <v>30</v>
      </c>
      <c r="D8" t="str">
        <f t="shared" si="1"/>
        <v>MH08</v>
      </c>
      <c r="G8" t="str">
        <f t="shared" si="0"/>
        <v>LC7K25MH08</v>
      </c>
      <c r="I8" s="383" t="s">
        <v>3542</v>
      </c>
    </row>
    <row r="9" spans="1:10" ht="18" customHeight="1" thickBot="1" x14ac:dyDescent="0.3">
      <c r="A9" s="383" t="s">
        <v>3203</v>
      </c>
      <c r="B9" s="384" t="s">
        <v>1081</v>
      </c>
      <c r="C9" s="385">
        <v>45</v>
      </c>
      <c r="D9" t="str">
        <f t="shared" si="1"/>
        <v>MH09</v>
      </c>
      <c r="G9" t="str">
        <f t="shared" si="0"/>
        <v>LC7K25MH09</v>
      </c>
      <c r="I9" s="383" t="s">
        <v>3543</v>
      </c>
    </row>
    <row r="10" spans="1:10" ht="18" customHeight="1" thickBot="1" x14ac:dyDescent="0.3">
      <c r="A10" s="383" t="s">
        <v>3194</v>
      </c>
      <c r="B10" s="384" t="s">
        <v>3483</v>
      </c>
      <c r="C10" s="385">
        <v>60</v>
      </c>
      <c r="D10" t="str">
        <f t="shared" si="1"/>
        <v>MH10</v>
      </c>
      <c r="G10" t="str">
        <f t="shared" si="0"/>
        <v>LC7K25MH10</v>
      </c>
      <c r="I10" s="383" t="s">
        <v>3536</v>
      </c>
    </row>
    <row r="11" spans="1:10" ht="18" customHeight="1" thickBot="1" x14ac:dyDescent="0.3">
      <c r="A11" s="383" t="s">
        <v>3213</v>
      </c>
      <c r="B11" s="384" t="s">
        <v>1084</v>
      </c>
      <c r="C11" s="385">
        <v>45</v>
      </c>
      <c r="D11" t="str">
        <f t="shared" si="1"/>
        <v>MH11</v>
      </c>
      <c r="G11" t="str">
        <f t="shared" si="0"/>
        <v>LC7K25MH11</v>
      </c>
      <c r="I11" s="383" t="s">
        <v>3532</v>
      </c>
    </row>
    <row r="12" spans="1:10" ht="18" customHeight="1" thickBot="1" x14ac:dyDescent="0.3">
      <c r="A12" s="383" t="s">
        <v>3197</v>
      </c>
      <c r="B12" s="384" t="s">
        <v>1085</v>
      </c>
      <c r="C12" s="385">
        <v>45</v>
      </c>
      <c r="D12" t="str">
        <f t="shared" si="1"/>
        <v>MH12</v>
      </c>
      <c r="G12" t="str">
        <f t="shared" si="0"/>
        <v>LC7K25MH12</v>
      </c>
      <c r="I12" s="383" t="s">
        <v>3544</v>
      </c>
    </row>
    <row r="13" spans="1:10" ht="18" customHeight="1" thickBot="1" x14ac:dyDescent="0.3">
      <c r="A13" s="383" t="s">
        <v>3206</v>
      </c>
      <c r="B13" s="384" t="s">
        <v>1082</v>
      </c>
      <c r="C13" s="385">
        <v>45</v>
      </c>
      <c r="D13" t="str">
        <f t="shared" si="1"/>
        <v>MH13</v>
      </c>
      <c r="G13" t="str">
        <f t="shared" si="0"/>
        <v>LC7K25MH13</v>
      </c>
      <c r="I13" s="383" t="s">
        <v>3545</v>
      </c>
    </row>
    <row r="14" spans="1:10" ht="18" customHeight="1" thickBot="1" x14ac:dyDescent="0.3">
      <c r="A14" s="383" t="s">
        <v>3537</v>
      </c>
      <c r="B14" s="384" t="s">
        <v>1088</v>
      </c>
      <c r="C14" s="385">
        <v>45</v>
      </c>
      <c r="D14" t="str">
        <f t="shared" si="1"/>
        <v>MH14</v>
      </c>
      <c r="G14" t="str">
        <f t="shared" si="0"/>
        <v>LC7K25MH14</v>
      </c>
      <c r="I14" s="383" t="s">
        <v>3546</v>
      </c>
    </row>
    <row r="15" spans="1:10" ht="18" customHeight="1" thickBot="1" x14ac:dyDescent="0.3">
      <c r="A15" s="383" t="s">
        <v>3200</v>
      </c>
      <c r="B15" s="384" t="s">
        <v>3489</v>
      </c>
      <c r="C15" s="385">
        <v>60</v>
      </c>
      <c r="D15" t="str">
        <f t="shared" si="1"/>
        <v>MH15</v>
      </c>
      <c r="G15" t="str">
        <f t="shared" si="0"/>
        <v>LC7K25MH15</v>
      </c>
      <c r="I15" s="383" t="s">
        <v>3547</v>
      </c>
    </row>
    <row r="16" spans="1:10" ht="18" customHeight="1" thickBot="1" x14ac:dyDescent="0.3">
      <c r="A16" s="383" t="s">
        <v>3230</v>
      </c>
      <c r="B16" s="384" t="s">
        <v>1090</v>
      </c>
      <c r="C16" s="385">
        <v>60</v>
      </c>
      <c r="D16" t="str">
        <f t="shared" si="1"/>
        <v>MH16</v>
      </c>
      <c r="G16" t="str">
        <f t="shared" si="0"/>
        <v>LC7K25MH16</v>
      </c>
      <c r="I16" s="383" t="s">
        <v>3548</v>
      </c>
    </row>
    <row r="17" spans="1:9" ht="18" customHeight="1" thickBot="1" x14ac:dyDescent="0.3">
      <c r="A17" s="383" t="s">
        <v>3204</v>
      </c>
      <c r="B17" s="384" t="s">
        <v>3486</v>
      </c>
      <c r="C17" s="385">
        <v>90</v>
      </c>
      <c r="D17" t="str">
        <f t="shared" si="1"/>
        <v>MH17</v>
      </c>
      <c r="G17" t="str">
        <f t="shared" si="0"/>
        <v>LC7K25MH17</v>
      </c>
      <c r="I17" s="383" t="s">
        <v>3549</v>
      </c>
    </row>
    <row r="18" spans="1:9" ht="18" customHeight="1" thickBot="1" x14ac:dyDescent="0.3">
      <c r="A18" s="383" t="s">
        <v>3229</v>
      </c>
      <c r="B18" s="384" t="s">
        <v>1080</v>
      </c>
      <c r="C18" s="385">
        <v>30</v>
      </c>
      <c r="D18" t="str">
        <f t="shared" si="1"/>
        <v>MH18</v>
      </c>
      <c r="G18" t="str">
        <f t="shared" si="0"/>
        <v>LC7K25MH18</v>
      </c>
      <c r="I18" s="383" t="s">
        <v>3550</v>
      </c>
    </row>
    <row r="19" spans="1:9" ht="18" customHeight="1" thickBot="1" x14ac:dyDescent="0.3">
      <c r="A19" s="383" t="s">
        <v>3209</v>
      </c>
      <c r="B19" s="384" t="s">
        <v>3488</v>
      </c>
      <c r="C19" s="385">
        <v>45</v>
      </c>
      <c r="D19" t="str">
        <f t="shared" si="1"/>
        <v>MH19</v>
      </c>
      <c r="G19" t="str">
        <f t="shared" si="0"/>
        <v>LC7K25MH19</v>
      </c>
      <c r="I19" s="383" t="s">
        <v>3551</v>
      </c>
    </row>
    <row r="20" spans="1:9" ht="18" customHeight="1" thickBot="1" x14ac:dyDescent="0.3">
      <c r="A20" s="383" t="s">
        <v>3557</v>
      </c>
      <c r="B20" s="384" t="s">
        <v>3487</v>
      </c>
      <c r="C20" s="385">
        <v>60</v>
      </c>
      <c r="D20" t="str">
        <f t="shared" si="1"/>
        <v>MH20</v>
      </c>
      <c r="G20" t="str">
        <f t="shared" si="0"/>
        <v>LC7K25MH20</v>
      </c>
      <c r="I20" s="383" t="s">
        <v>3552</v>
      </c>
    </row>
    <row r="21" spans="1:9" ht="18" customHeight="1" thickBot="1" x14ac:dyDescent="0.3">
      <c r="A21" s="383" t="s">
        <v>3218</v>
      </c>
      <c r="B21" s="384" t="s">
        <v>1077</v>
      </c>
      <c r="C21" s="385">
        <v>105</v>
      </c>
      <c r="D21" t="str">
        <f t="shared" si="1"/>
        <v>MĐ21</v>
      </c>
      <c r="G21" t="str">
        <f t="shared" si="0"/>
        <v>LC7K25MĐ21</v>
      </c>
      <c r="I21" s="383" t="s">
        <v>3553</v>
      </c>
    </row>
    <row r="22" spans="1:9" ht="18" customHeight="1" thickBot="1" x14ac:dyDescent="0.3">
      <c r="A22" s="383" t="s">
        <v>3210</v>
      </c>
      <c r="B22" s="384" t="s">
        <v>1093</v>
      </c>
      <c r="C22" s="385">
        <v>60</v>
      </c>
      <c r="D22" t="str">
        <f t="shared" si="1"/>
        <v>MH22</v>
      </c>
      <c r="G22" t="str">
        <f t="shared" si="0"/>
        <v>LC7K25MH22</v>
      </c>
      <c r="I22" s="383" t="s">
        <v>3554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08"/>
  <sheetViews>
    <sheetView zoomScaleNormal="100" zoomScaleSheetLayoutView="115" workbookViewId="0">
      <pane xSplit="4" ySplit="4" topLeftCell="E926" activePane="bottomRight" state="frozen"/>
      <selection activeCell="K61" sqref="K61"/>
      <selection pane="topRight" activeCell="K61" sqref="K61"/>
      <selection pane="bottomLeft" activeCell="K61" sqref="K61"/>
      <selection pane="bottomRight" activeCell="G373" sqref="G373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789" t="s">
        <v>3628</v>
      </c>
      <c r="B1" s="789"/>
      <c r="C1" s="789"/>
      <c r="D1" s="789"/>
      <c r="E1" s="791" t="s">
        <v>543</v>
      </c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791"/>
      <c r="Z1" s="791"/>
      <c r="AA1" s="476" t="s">
        <v>4912</v>
      </c>
      <c r="AB1" s="58" t="s">
        <v>2285</v>
      </c>
    </row>
    <row r="2" spans="1:36" ht="15.75" customHeight="1" x14ac:dyDescent="0.35">
      <c r="A2" s="55"/>
      <c r="B2" s="55"/>
      <c r="C2" s="55"/>
      <c r="D2" s="55"/>
      <c r="E2" s="790" t="str">
        <f>'DL1'!H2</f>
        <v>Tuần 17 (từ ngày 27/11/2023 đến ngày 03/12/2023)</v>
      </c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64"/>
      <c r="AB2" s="63"/>
      <c r="AC2" s="63"/>
      <c r="AD2" s="65"/>
      <c r="AE2" s="72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  <c r="W3" s="792"/>
      <c r="X3" s="792"/>
      <c r="Y3" s="792"/>
      <c r="Z3" s="67"/>
      <c r="AA3" s="77"/>
      <c r="AB3" s="67"/>
      <c r="AC3" s="67"/>
      <c r="AD3" s="62"/>
      <c r="AE3" s="73"/>
      <c r="AF3" s="66"/>
    </row>
    <row r="4" spans="1:36" s="68" customFormat="1" ht="20.25" customHeight="1" thickTop="1" thickBot="1" x14ac:dyDescent="0.3">
      <c r="A4" s="325" t="s">
        <v>17</v>
      </c>
      <c r="B4" s="239" t="s">
        <v>30</v>
      </c>
      <c r="C4" s="240"/>
      <c r="D4" s="241"/>
      <c r="E4" s="797" t="s">
        <v>20</v>
      </c>
      <c r="F4" s="798"/>
      <c r="G4" s="798"/>
      <c r="H4" s="799"/>
      <c r="I4" s="797" t="s">
        <v>21</v>
      </c>
      <c r="J4" s="798"/>
      <c r="K4" s="798"/>
      <c r="L4" s="799"/>
      <c r="M4" s="797" t="s">
        <v>22</v>
      </c>
      <c r="N4" s="798"/>
      <c r="O4" s="798"/>
      <c r="P4" s="799"/>
      <c r="Q4" s="797" t="s">
        <v>23</v>
      </c>
      <c r="R4" s="798"/>
      <c r="S4" s="798"/>
      <c r="T4" s="799"/>
      <c r="U4" s="797" t="s">
        <v>24</v>
      </c>
      <c r="V4" s="798"/>
      <c r="W4" s="798"/>
      <c r="X4" s="799"/>
      <c r="Y4" s="797" t="s">
        <v>25</v>
      </c>
      <c r="Z4" s="798"/>
      <c r="AA4" s="798"/>
      <c r="AB4" s="799"/>
      <c r="AC4" s="794" t="s">
        <v>26</v>
      </c>
      <c r="AD4" s="795"/>
      <c r="AE4" s="795"/>
      <c r="AF4" s="796"/>
      <c r="AG4" s="28" t="s">
        <v>31</v>
      </c>
      <c r="AH4" s="28" t="s">
        <v>32</v>
      </c>
      <c r="AI4" s="182"/>
    </row>
    <row r="5" spans="1:36" s="68" customFormat="1" ht="13.5" customHeight="1" thickTop="1" x14ac:dyDescent="0.25">
      <c r="A5" s="329"/>
      <c r="B5" s="125"/>
      <c r="C5" s="332"/>
      <c r="D5" s="49"/>
      <c r="E5" s="625"/>
      <c r="F5" s="626"/>
      <c r="G5" s="626"/>
      <c r="H5" s="626"/>
      <c r="I5" s="625"/>
      <c r="J5" s="626"/>
      <c r="K5" s="626"/>
      <c r="L5" s="627"/>
      <c r="M5" s="625"/>
      <c r="N5" s="626"/>
      <c r="O5" s="626"/>
      <c r="P5" s="627"/>
      <c r="Q5" s="625"/>
      <c r="R5" s="626"/>
      <c r="S5" s="626"/>
      <c r="T5" s="627"/>
      <c r="U5" s="625"/>
      <c r="V5" s="626"/>
      <c r="W5" s="626"/>
      <c r="X5" s="627"/>
      <c r="Y5" s="625"/>
      <c r="Z5" s="626"/>
      <c r="AA5" s="626"/>
      <c r="AB5" s="627"/>
      <c r="AC5" s="628"/>
      <c r="AD5" s="629"/>
      <c r="AE5" s="629"/>
      <c r="AF5" s="128"/>
      <c r="AG5" s="28"/>
      <c r="AH5" s="28"/>
      <c r="AI5" s="182"/>
    </row>
    <row r="6" spans="1:36" s="68" customFormat="1" ht="11.25" customHeight="1" x14ac:dyDescent="0.25">
      <c r="A6" s="329"/>
      <c r="B6" s="125"/>
      <c r="C6" s="332"/>
      <c r="D6" s="49"/>
      <c r="E6" s="625"/>
      <c r="F6" s="626"/>
      <c r="G6" s="626"/>
      <c r="H6" s="626"/>
      <c r="I6" s="625"/>
      <c r="J6" s="626"/>
      <c r="K6" s="626"/>
      <c r="L6" s="627"/>
      <c r="M6" s="625"/>
      <c r="N6" s="626"/>
      <c r="O6" s="626"/>
      <c r="P6" s="627"/>
      <c r="Q6" s="625"/>
      <c r="R6" s="626"/>
      <c r="S6" s="626"/>
      <c r="T6" s="627"/>
      <c r="U6" s="625"/>
      <c r="V6" s="626"/>
      <c r="W6" s="626"/>
      <c r="X6" s="627"/>
      <c r="Y6" s="625"/>
      <c r="Z6" s="626"/>
      <c r="AA6" s="626"/>
      <c r="AB6" s="627"/>
      <c r="AC6" s="628"/>
      <c r="AD6" s="629"/>
      <c r="AE6" s="629"/>
      <c r="AF6" s="128"/>
      <c r="AG6" s="28"/>
      <c r="AH6" s="28"/>
      <c r="AI6" s="182"/>
    </row>
    <row r="7" spans="1:36" s="68" customFormat="1" ht="11.25" customHeight="1" x14ac:dyDescent="0.25">
      <c r="A7" s="329"/>
      <c r="B7" s="125"/>
      <c r="C7" s="332"/>
      <c r="D7" s="49"/>
      <c r="E7" s="625"/>
      <c r="F7" s="626"/>
      <c r="G7" s="626"/>
      <c r="H7" s="626"/>
      <c r="I7" s="625"/>
      <c r="J7" s="626"/>
      <c r="K7" s="626"/>
      <c r="L7" s="627"/>
      <c r="M7" s="625"/>
      <c r="N7" s="626"/>
      <c r="O7" s="626"/>
      <c r="P7" s="627"/>
      <c r="Q7" s="625"/>
      <c r="R7" s="626"/>
      <c r="S7" s="626"/>
      <c r="T7" s="627"/>
      <c r="U7" s="625"/>
      <c r="V7" s="626"/>
      <c r="W7" s="626"/>
      <c r="X7" s="627"/>
      <c r="Y7" s="625"/>
      <c r="Z7" s="626"/>
      <c r="AA7" s="626"/>
      <c r="AB7" s="627"/>
      <c r="AC7" s="628"/>
      <c r="AD7" s="629"/>
      <c r="AE7" s="629"/>
      <c r="AF7" s="128"/>
      <c r="AG7" s="28"/>
      <c r="AH7" s="28"/>
      <c r="AI7" s="182"/>
    </row>
    <row r="8" spans="1:36" s="68" customFormat="1" ht="11.25" customHeight="1" x14ac:dyDescent="0.25">
      <c r="A8" s="329"/>
      <c r="B8" s="125"/>
      <c r="C8" s="332"/>
      <c r="D8" s="49"/>
      <c r="E8" s="625"/>
      <c r="F8" s="626"/>
      <c r="G8" s="626"/>
      <c r="H8" s="626"/>
      <c r="I8" s="625"/>
      <c r="J8" s="626"/>
      <c r="K8" s="626"/>
      <c r="L8" s="627"/>
      <c r="M8" s="625"/>
      <c r="N8" s="626"/>
      <c r="O8" s="626"/>
      <c r="P8" s="627"/>
      <c r="Q8" s="625"/>
      <c r="R8" s="626"/>
      <c r="S8" s="626"/>
      <c r="T8" s="627"/>
      <c r="U8" s="625"/>
      <c r="V8" s="626"/>
      <c r="W8" s="626"/>
      <c r="X8" s="627"/>
      <c r="Y8" s="625"/>
      <c r="Z8" s="626"/>
      <c r="AA8" s="626"/>
      <c r="AB8" s="627"/>
      <c r="AC8" s="628"/>
      <c r="AD8" s="629"/>
      <c r="AE8" s="629"/>
      <c r="AF8" s="128"/>
      <c r="AG8" s="28"/>
      <c r="AH8" s="28"/>
      <c r="AI8" s="182"/>
    </row>
    <row r="9" spans="1:36" s="68" customFormat="1" ht="11.25" customHeight="1" x14ac:dyDescent="0.25">
      <c r="A9" s="329"/>
      <c r="B9" s="125"/>
      <c r="C9" s="332"/>
      <c r="D9" s="49"/>
      <c r="E9" s="625"/>
      <c r="F9" s="626"/>
      <c r="G9" s="626"/>
      <c r="H9" s="626"/>
      <c r="I9" s="625"/>
      <c r="J9" s="626"/>
      <c r="K9" s="626"/>
      <c r="L9" s="627"/>
      <c r="M9" s="625"/>
      <c r="N9" s="626"/>
      <c r="O9" s="626"/>
      <c r="P9" s="627"/>
      <c r="Q9" s="625"/>
      <c r="R9" s="626"/>
      <c r="S9" s="626"/>
      <c r="T9" s="627"/>
      <c r="U9" s="625"/>
      <c r="V9" s="626"/>
      <c r="W9" s="626"/>
      <c r="X9" s="627"/>
      <c r="Y9" s="625"/>
      <c r="Z9" s="626"/>
      <c r="AA9" s="626"/>
      <c r="AB9" s="627"/>
      <c r="AC9" s="628"/>
      <c r="AD9" s="629"/>
      <c r="AE9" s="629"/>
      <c r="AF9" s="128"/>
      <c r="AG9" s="28"/>
      <c r="AH9" s="28"/>
      <c r="AI9" s="182"/>
    </row>
    <row r="10" spans="1:36" s="68" customFormat="1" ht="11.25" customHeight="1" x14ac:dyDescent="0.25">
      <c r="A10" s="457"/>
      <c r="B10" s="458"/>
      <c r="C10" s="459"/>
      <c r="D10" s="460"/>
      <c r="E10" s="630"/>
      <c r="F10" s="631"/>
      <c r="G10" s="631"/>
      <c r="H10" s="631"/>
      <c r="I10" s="630"/>
      <c r="J10" s="631"/>
      <c r="K10" s="631"/>
      <c r="L10" s="632"/>
      <c r="M10" s="630"/>
      <c r="N10" s="631"/>
      <c r="O10" s="631"/>
      <c r="P10" s="632"/>
      <c r="Q10" s="630"/>
      <c r="R10" s="631"/>
      <c r="S10" s="631"/>
      <c r="T10" s="632"/>
      <c r="U10" s="630"/>
      <c r="V10" s="631"/>
      <c r="W10" s="631"/>
      <c r="X10" s="632"/>
      <c r="Y10" s="630"/>
      <c r="Z10" s="631"/>
      <c r="AA10" s="631"/>
      <c r="AB10" s="632"/>
      <c r="AC10" s="633"/>
      <c r="AD10" s="634"/>
      <c r="AE10" s="634"/>
      <c r="AF10" s="128"/>
      <c r="AG10" s="28"/>
      <c r="AH10" s="28"/>
      <c r="AI10" s="182"/>
    </row>
    <row r="11" spans="1:36" ht="16.5" customHeight="1" x14ac:dyDescent="0.25">
      <c r="A11" s="326">
        <v>1</v>
      </c>
      <c r="B11" s="99" t="str">
        <f>IF(AG11&lt;&gt;"",AH11,"")</f>
        <v>Th. Chiến</v>
      </c>
      <c r="C11" s="784" t="s">
        <v>0</v>
      </c>
      <c r="D11" s="76" t="str">
        <f>AG11&amp;".1"</f>
        <v>L04.1</v>
      </c>
      <c r="E11" s="25"/>
      <c r="F11" s="26"/>
      <c r="G11" s="26"/>
      <c r="H11" s="28"/>
      <c r="I11" s="25"/>
      <c r="J11" s="28"/>
      <c r="K11" s="635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4" t="s">
        <v>9</v>
      </c>
      <c r="AH11" s="185" t="str">
        <f>IF(AG11&lt;&gt;"",VLOOKUP(AG11,MAGV!$B$6:$G$172,2,0),"")</f>
        <v>Th. Chiến</v>
      </c>
      <c r="AI11" s="44">
        <f>IF(AG11&lt;&gt;"",B12,"")</f>
        <v>0</v>
      </c>
      <c r="AJ11" s="183"/>
    </row>
    <row r="12" spans="1:36" ht="12" customHeight="1" x14ac:dyDescent="0.25">
      <c r="A12" s="326"/>
      <c r="B12" s="101">
        <f>SUM(F11:F16,J11:J16,N11:N16,R11:R16,V11:V16,Z11:Z16,AD11:AD16)</f>
        <v>0</v>
      </c>
      <c r="C12" s="781"/>
      <c r="D12" s="75" t="str">
        <f>AG11&amp;".2"</f>
        <v>L04.2</v>
      </c>
      <c r="E12" s="636"/>
      <c r="F12" s="22"/>
      <c r="G12" s="637"/>
      <c r="H12" s="23"/>
      <c r="I12" s="20"/>
      <c r="J12" s="22"/>
      <c r="K12" s="638"/>
      <c r="L12" s="23"/>
      <c r="M12" s="20"/>
      <c r="N12" s="22"/>
      <c r="O12" s="637"/>
      <c r="P12" s="23"/>
      <c r="Q12" s="20"/>
      <c r="R12" s="24"/>
      <c r="S12" s="637"/>
      <c r="T12" s="23"/>
      <c r="U12" s="20"/>
      <c r="V12" s="24"/>
      <c r="W12" s="637"/>
      <c r="X12" s="23"/>
      <c r="Y12" s="20"/>
      <c r="Z12" s="24"/>
      <c r="AA12" s="637"/>
      <c r="AB12" s="23"/>
      <c r="AC12" s="20"/>
      <c r="AD12" s="24"/>
      <c r="AE12" s="637"/>
      <c r="AF12" s="23"/>
      <c r="AH12" s="185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26"/>
      <c r="B13" s="99"/>
      <c r="C13" s="782" t="s">
        <v>1</v>
      </c>
      <c r="D13" s="75" t="str">
        <f>AG11&amp;".3"</f>
        <v>L04.3</v>
      </c>
      <c r="E13" s="618"/>
      <c r="F13" s="622"/>
      <c r="G13" s="622"/>
      <c r="H13" s="639"/>
      <c r="I13" s="618"/>
      <c r="J13" s="620"/>
      <c r="K13" s="639"/>
      <c r="L13" s="623"/>
      <c r="M13" s="618"/>
      <c r="N13" s="619"/>
      <c r="O13" s="622"/>
      <c r="P13" s="623"/>
      <c r="Q13" s="618"/>
      <c r="R13" s="620"/>
      <c r="S13" s="622"/>
      <c r="T13" s="623"/>
      <c r="U13" s="618"/>
      <c r="V13" s="619"/>
      <c r="W13" s="622"/>
      <c r="X13" s="623"/>
      <c r="Y13" s="618"/>
      <c r="Z13" s="619"/>
      <c r="AA13" s="622"/>
      <c r="AB13" s="623"/>
      <c r="AC13" s="618"/>
      <c r="AD13" s="620"/>
      <c r="AE13" s="622"/>
      <c r="AF13" s="29"/>
      <c r="AH13" s="185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26"/>
      <c r="B14" s="99"/>
      <c r="C14" s="783"/>
      <c r="D14" s="75" t="str">
        <f>AG11&amp;".4"</f>
        <v>L04.4</v>
      </c>
      <c r="E14" s="20"/>
      <c r="F14" s="21"/>
      <c r="G14" s="637"/>
      <c r="H14" s="640"/>
      <c r="I14" s="20"/>
      <c r="J14" s="22"/>
      <c r="K14" s="638"/>
      <c r="L14" s="23"/>
      <c r="M14" s="20"/>
      <c r="N14" s="22"/>
      <c r="O14" s="637"/>
      <c r="P14" s="23"/>
      <c r="Q14" s="20"/>
      <c r="R14" s="24"/>
      <c r="S14" s="637"/>
      <c r="T14" s="23"/>
      <c r="U14" s="20"/>
      <c r="V14" s="24"/>
      <c r="W14" s="637"/>
      <c r="X14" s="23"/>
      <c r="Y14" s="20"/>
      <c r="Z14" s="621"/>
      <c r="AA14" s="641"/>
      <c r="AB14" s="642"/>
      <c r="AC14" s="20"/>
      <c r="AD14" s="24"/>
      <c r="AE14" s="637"/>
      <c r="AF14" s="29"/>
      <c r="AH14" s="185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26"/>
      <c r="B15" s="99"/>
      <c r="C15" s="784" t="s">
        <v>542</v>
      </c>
      <c r="D15" s="75" t="str">
        <f>AG11&amp;".5"</f>
        <v>L04.5</v>
      </c>
      <c r="E15" s="25"/>
      <c r="F15" s="26"/>
      <c r="G15" s="26"/>
      <c r="H15" s="635"/>
      <c r="I15" s="25"/>
      <c r="J15" s="28"/>
      <c r="K15" s="635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643"/>
      <c r="AB15" s="644"/>
      <c r="AC15" s="25"/>
      <c r="AD15" s="27"/>
      <c r="AE15" s="26"/>
      <c r="AF15" s="29"/>
      <c r="AH15" s="185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26"/>
      <c r="B16" s="99"/>
      <c r="C16" s="784"/>
      <c r="D16" s="75" t="str">
        <f>AG11&amp;".6"</f>
        <v>L04.6</v>
      </c>
      <c r="E16" s="25"/>
      <c r="F16" s="26"/>
      <c r="G16" s="26"/>
      <c r="H16" s="635"/>
      <c r="I16" s="25"/>
      <c r="J16" s="28"/>
      <c r="K16" s="635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643"/>
      <c r="AB16" s="644"/>
      <c r="AC16" s="25"/>
      <c r="AD16" s="27"/>
      <c r="AE16" s="26"/>
      <c r="AF16" s="29"/>
      <c r="AH16" s="185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27">
        <v>2</v>
      </c>
      <c r="B17" s="98" t="str">
        <f>IF(AG17&lt;&gt;"",AH17,"")</f>
        <v>Th.Chiêu</v>
      </c>
      <c r="C17" s="780" t="s">
        <v>0</v>
      </c>
      <c r="D17" s="76" t="str">
        <f>AG17&amp;".1"</f>
        <v>L05.1</v>
      </c>
      <c r="E17" s="15" t="s">
        <v>3220</v>
      </c>
      <c r="F17" s="16">
        <v>4</v>
      </c>
      <c r="G17" s="16" t="s">
        <v>3650</v>
      </c>
      <c r="H17" s="18"/>
      <c r="I17" s="15"/>
      <c r="J17" s="18"/>
      <c r="K17" s="645"/>
      <c r="L17" s="19"/>
      <c r="M17" s="15" t="s">
        <v>3220</v>
      </c>
      <c r="N17" s="18">
        <v>4</v>
      </c>
      <c r="O17" s="16" t="s">
        <v>3650</v>
      </c>
      <c r="P17" s="19"/>
      <c r="Q17" s="15" t="s">
        <v>3220</v>
      </c>
      <c r="R17" s="17">
        <v>4</v>
      </c>
      <c r="S17" s="16" t="s">
        <v>3650</v>
      </c>
      <c r="T17" s="19"/>
      <c r="U17" s="15" t="s">
        <v>3220</v>
      </c>
      <c r="V17" s="18">
        <v>4</v>
      </c>
      <c r="W17" s="16" t="s">
        <v>3650</v>
      </c>
      <c r="X17" s="19"/>
      <c r="Y17" s="15"/>
      <c r="Z17" s="18"/>
      <c r="AA17" s="16"/>
      <c r="AB17" s="19"/>
      <c r="AC17" s="15"/>
      <c r="AD17" s="17"/>
      <c r="AE17" s="16"/>
      <c r="AF17" s="19"/>
      <c r="AG17" s="184" t="s">
        <v>13</v>
      </c>
      <c r="AH17" s="185" t="str">
        <f>IF(AG17&lt;&gt;"",VLOOKUP(AG17,MAGV!$B$6:$G$172,2,0),"")</f>
        <v>Th.Chiêu</v>
      </c>
      <c r="AI17" s="44">
        <f t="shared" si="0"/>
        <v>20</v>
      </c>
    </row>
    <row r="18" spans="1:35" ht="12" customHeight="1" x14ac:dyDescent="0.25">
      <c r="A18" s="326"/>
      <c r="B18" s="101">
        <f>SUM(F17:F22,J17:J22,N17:N22,R17:R22,V17:V22,Z17:Z22,AD17:AD22)</f>
        <v>20</v>
      </c>
      <c r="C18" s="781"/>
      <c r="D18" s="75" t="str">
        <f>AG17&amp;".2"</f>
        <v>L05.2</v>
      </c>
      <c r="E18" s="636"/>
      <c r="F18" s="22"/>
      <c r="G18" s="637" t="s">
        <v>4768</v>
      </c>
      <c r="H18" s="23"/>
      <c r="I18" s="20"/>
      <c r="J18" s="22"/>
      <c r="K18" s="638"/>
      <c r="L18" s="23"/>
      <c r="M18" s="20"/>
      <c r="N18" s="22"/>
      <c r="O18" s="637" t="s">
        <v>4769</v>
      </c>
      <c r="P18" s="23"/>
      <c r="Q18" s="20"/>
      <c r="R18" s="24"/>
      <c r="S18" s="637" t="s">
        <v>4768</v>
      </c>
      <c r="T18" s="23"/>
      <c r="U18" s="20"/>
      <c r="V18" s="24"/>
      <c r="W18" s="637" t="s">
        <v>4769</v>
      </c>
      <c r="X18" s="23"/>
      <c r="Y18" s="20"/>
      <c r="Z18" s="24"/>
      <c r="AA18" s="637"/>
      <c r="AB18" s="23"/>
      <c r="AC18" s="20"/>
      <c r="AD18" s="24"/>
      <c r="AE18" s="637"/>
      <c r="AF18" s="23"/>
      <c r="AH18" s="185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26"/>
      <c r="B19" s="99"/>
      <c r="C19" s="782" t="s">
        <v>1</v>
      </c>
      <c r="D19" s="75" t="str">
        <f>AG17&amp;".3"</f>
        <v>L05.3</v>
      </c>
      <c r="E19" s="618"/>
      <c r="F19" s="622"/>
      <c r="G19" s="622"/>
      <c r="H19" s="639"/>
      <c r="I19" s="618"/>
      <c r="J19" s="620"/>
      <c r="K19" s="646"/>
      <c r="L19" s="623"/>
      <c r="M19" s="618" t="s">
        <v>3220</v>
      </c>
      <c r="N19" s="619">
        <v>4</v>
      </c>
      <c r="O19" s="622" t="s">
        <v>3650</v>
      </c>
      <c r="P19" s="623"/>
      <c r="Q19" s="618"/>
      <c r="R19" s="620"/>
      <c r="S19" s="622"/>
      <c r="T19" s="623"/>
      <c r="U19" s="618"/>
      <c r="V19" s="619"/>
      <c r="W19" s="647"/>
      <c r="X19" s="623"/>
      <c r="Y19" s="618"/>
      <c r="Z19" s="619"/>
      <c r="AA19" s="622"/>
      <c r="AB19" s="623"/>
      <c r="AC19" s="618"/>
      <c r="AD19" s="620"/>
      <c r="AE19" s="622"/>
      <c r="AF19" s="29"/>
      <c r="AH19" s="185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26"/>
      <c r="B20" s="99"/>
      <c r="C20" s="783"/>
      <c r="D20" s="75" t="str">
        <f>AG17&amp;".4"</f>
        <v>L05.4</v>
      </c>
      <c r="E20" s="20"/>
      <c r="F20" s="21"/>
      <c r="G20" s="637"/>
      <c r="H20" s="640"/>
      <c r="I20" s="20"/>
      <c r="J20" s="22"/>
      <c r="K20" s="638"/>
      <c r="L20" s="23"/>
      <c r="M20" s="20"/>
      <c r="N20" s="22"/>
      <c r="O20" s="637" t="s">
        <v>4768</v>
      </c>
      <c r="P20" s="23"/>
      <c r="Q20" s="20"/>
      <c r="R20" s="24"/>
      <c r="S20" s="637"/>
      <c r="T20" s="23"/>
      <c r="U20" s="20"/>
      <c r="V20" s="24"/>
      <c r="W20" s="637"/>
      <c r="X20" s="23"/>
      <c r="Y20" s="20"/>
      <c r="Z20" s="621"/>
      <c r="AA20" s="641"/>
      <c r="AB20" s="642"/>
      <c r="AC20" s="20"/>
      <c r="AD20" s="24"/>
      <c r="AE20" s="637"/>
      <c r="AF20" s="29"/>
      <c r="AH20" s="185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26"/>
      <c r="B21" s="99"/>
      <c r="C21" s="782" t="s">
        <v>542</v>
      </c>
      <c r="D21" s="75" t="str">
        <f>AG17&amp;".5"</f>
        <v>L05.5</v>
      </c>
      <c r="E21" s="25"/>
      <c r="F21" s="26"/>
      <c r="G21" s="26"/>
      <c r="H21" s="635"/>
      <c r="I21" s="25"/>
      <c r="J21" s="28"/>
      <c r="K21" s="635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643"/>
      <c r="AB21" s="644"/>
      <c r="AC21" s="25"/>
      <c r="AD21" s="27"/>
      <c r="AE21" s="26"/>
      <c r="AF21" s="29"/>
      <c r="AH21" s="185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26"/>
      <c r="B22" s="99"/>
      <c r="C22" s="787"/>
      <c r="D22" s="75" t="str">
        <f>AG17&amp;".6"</f>
        <v>L05.6</v>
      </c>
      <c r="E22" s="25"/>
      <c r="F22" s="26"/>
      <c r="G22" s="648"/>
      <c r="H22" s="635"/>
      <c r="I22" s="25"/>
      <c r="J22" s="28"/>
      <c r="K22" s="649"/>
      <c r="L22" s="29"/>
      <c r="M22" s="25"/>
      <c r="N22" s="28"/>
      <c r="O22" s="648"/>
      <c r="P22" s="29"/>
      <c r="Q22" s="25"/>
      <c r="R22" s="27"/>
      <c r="S22" s="648"/>
      <c r="T22" s="29"/>
      <c r="U22" s="25"/>
      <c r="V22" s="27"/>
      <c r="W22" s="648"/>
      <c r="X22" s="29"/>
      <c r="Y22" s="25"/>
      <c r="Z22" s="33"/>
      <c r="AA22" s="643"/>
      <c r="AB22" s="644"/>
      <c r="AC22" s="25"/>
      <c r="AD22" s="27"/>
      <c r="AE22" s="26"/>
      <c r="AF22" s="29"/>
      <c r="AH22" s="185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27">
        <v>3</v>
      </c>
      <c r="B23" s="98" t="str">
        <f>IF(AG23&lt;&gt;"",AH23,"")</f>
        <v>Th.Đản</v>
      </c>
      <c r="C23" s="780" t="s">
        <v>0</v>
      </c>
      <c r="D23" s="76" t="str">
        <f>AG33&amp;".1"</f>
        <v>.1</v>
      </c>
      <c r="E23" s="15" t="s">
        <v>3214</v>
      </c>
      <c r="F23" s="16">
        <v>4</v>
      </c>
      <c r="G23" s="16"/>
      <c r="H23" s="18"/>
      <c r="I23" s="15" t="s">
        <v>3214</v>
      </c>
      <c r="J23" s="18">
        <v>4</v>
      </c>
      <c r="K23" s="645"/>
      <c r="L23" s="19"/>
      <c r="M23" s="15" t="s">
        <v>3214</v>
      </c>
      <c r="N23" s="18">
        <v>4</v>
      </c>
      <c r="O23" s="16"/>
      <c r="P23" s="19"/>
      <c r="Q23" s="15" t="s">
        <v>3217</v>
      </c>
      <c r="R23" s="17">
        <v>4</v>
      </c>
      <c r="S23" s="16"/>
      <c r="T23" s="19"/>
      <c r="U23" s="15" t="s">
        <v>3522</v>
      </c>
      <c r="V23" s="18">
        <v>4</v>
      </c>
      <c r="W23" s="16"/>
      <c r="X23" s="19"/>
      <c r="Y23" s="15" t="s">
        <v>3522</v>
      </c>
      <c r="Z23" s="18">
        <v>4</v>
      </c>
      <c r="AA23" s="16"/>
      <c r="AB23" s="19"/>
      <c r="AC23" s="15"/>
      <c r="AD23" s="17"/>
      <c r="AE23" s="16"/>
      <c r="AF23" s="19"/>
      <c r="AG23" s="184" t="s">
        <v>19</v>
      </c>
      <c r="AH23" s="709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26"/>
      <c r="B24" s="101">
        <f>SUM(F23:F28,J23:J28,N23:N28,R23:R28,V23:V28,Z23:Z28,AD23:AD28)</f>
        <v>48</v>
      </c>
      <c r="C24" s="781"/>
      <c r="D24" s="75" t="str">
        <f>AG33&amp;".2"</f>
        <v>.2</v>
      </c>
      <c r="E24" s="636"/>
      <c r="F24" s="22"/>
      <c r="G24" s="637" t="s">
        <v>4964</v>
      </c>
      <c r="H24" s="23"/>
      <c r="I24" s="20"/>
      <c r="J24" s="22"/>
      <c r="K24" s="638" t="s">
        <v>4964</v>
      </c>
      <c r="L24" s="23"/>
      <c r="M24" s="20"/>
      <c r="N24" s="22"/>
      <c r="O24" s="637" t="s">
        <v>4964</v>
      </c>
      <c r="P24" s="23"/>
      <c r="Q24" s="20"/>
      <c r="R24" s="24"/>
      <c r="S24" s="637" t="s">
        <v>4936</v>
      </c>
      <c r="T24" s="23"/>
      <c r="U24" s="20"/>
      <c r="V24" s="24"/>
      <c r="W24" s="637" t="s">
        <v>4966</v>
      </c>
      <c r="X24" s="23"/>
      <c r="Y24" s="20"/>
      <c r="Z24" s="24"/>
      <c r="AA24" s="637" t="s">
        <v>4966</v>
      </c>
      <c r="AB24" s="23"/>
      <c r="AC24" s="20"/>
      <c r="AD24" s="24"/>
      <c r="AE24" s="637"/>
      <c r="AF24" s="23"/>
      <c r="AH24" s="185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26"/>
      <c r="B25" s="99"/>
      <c r="C25" s="782" t="s">
        <v>1</v>
      </c>
      <c r="D25" s="75" t="str">
        <f>AG33&amp;".3"</f>
        <v>.3</v>
      </c>
      <c r="E25" s="618" t="s">
        <v>3214</v>
      </c>
      <c r="F25" s="622">
        <v>4</v>
      </c>
      <c r="G25" s="622"/>
      <c r="H25" s="639"/>
      <c r="I25" s="618" t="s">
        <v>3214</v>
      </c>
      <c r="J25" s="620">
        <v>4</v>
      </c>
      <c r="K25" s="639"/>
      <c r="L25" s="623"/>
      <c r="M25" s="618" t="s">
        <v>3214</v>
      </c>
      <c r="N25" s="619">
        <v>4</v>
      </c>
      <c r="O25" s="622"/>
      <c r="P25" s="623"/>
      <c r="Q25" s="618" t="s">
        <v>3522</v>
      </c>
      <c r="R25" s="620">
        <v>4</v>
      </c>
      <c r="S25" s="622"/>
      <c r="T25" s="623"/>
      <c r="U25" s="618" t="s">
        <v>3217</v>
      </c>
      <c r="V25" s="619">
        <v>4</v>
      </c>
      <c r="W25" s="622"/>
      <c r="X25" s="623"/>
      <c r="Y25" s="618" t="s">
        <v>3217</v>
      </c>
      <c r="Z25" s="619">
        <v>4</v>
      </c>
      <c r="AA25" s="647"/>
      <c r="AB25" s="623"/>
      <c r="AC25" s="618"/>
      <c r="AD25" s="620"/>
      <c r="AE25" s="622"/>
      <c r="AF25" s="29"/>
      <c r="AH25" s="185"/>
      <c r="AI25" s="44">
        <f t="shared" si="1"/>
        <v>0</v>
      </c>
    </row>
    <row r="26" spans="1:35" ht="12.65" customHeight="1" x14ac:dyDescent="0.25">
      <c r="A26" s="326"/>
      <c r="B26" s="99"/>
      <c r="C26" s="783"/>
      <c r="D26" s="75" t="str">
        <f>AG33&amp;".4"</f>
        <v>.4</v>
      </c>
      <c r="E26" s="20"/>
      <c r="F26" s="21"/>
      <c r="G26" s="637" t="s">
        <v>4965</v>
      </c>
      <c r="H26" s="640"/>
      <c r="I26" s="20"/>
      <c r="J26" s="22"/>
      <c r="K26" s="638" t="s">
        <v>4965</v>
      </c>
      <c r="L26" s="23"/>
      <c r="M26" s="20"/>
      <c r="N26" s="22"/>
      <c r="O26" s="637" t="s">
        <v>4965</v>
      </c>
      <c r="P26" s="23"/>
      <c r="Q26" s="20"/>
      <c r="R26" s="24"/>
      <c r="S26" s="637" t="s">
        <v>4967</v>
      </c>
      <c r="T26" s="23"/>
      <c r="U26" s="20"/>
      <c r="V26" s="24"/>
      <c r="W26" s="637" t="s">
        <v>4936</v>
      </c>
      <c r="X26" s="23"/>
      <c r="Y26" s="20"/>
      <c r="Z26" s="621"/>
      <c r="AA26" s="641" t="s">
        <v>4936</v>
      </c>
      <c r="AB26" s="642"/>
      <c r="AC26" s="20"/>
      <c r="AD26" s="24"/>
      <c r="AE26" s="637"/>
      <c r="AF26" s="29"/>
      <c r="AH26" s="185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26"/>
      <c r="B27" s="99"/>
      <c r="C27" s="782" t="s">
        <v>542</v>
      </c>
      <c r="D27" s="75" t="str">
        <f>AG33&amp;".5"</f>
        <v>.5</v>
      </c>
      <c r="E27" s="25"/>
      <c r="F27" s="26"/>
      <c r="G27" s="26"/>
      <c r="H27" s="635"/>
      <c r="I27" s="25"/>
      <c r="J27" s="28"/>
      <c r="K27" s="635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643"/>
      <c r="AB27" s="644"/>
      <c r="AC27" s="25"/>
      <c r="AD27" s="27"/>
      <c r="AE27" s="26"/>
      <c r="AF27" s="29"/>
      <c r="AH27" s="185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26"/>
      <c r="B28" s="99"/>
      <c r="C28" s="787"/>
      <c r="D28" s="75" t="str">
        <f>AG33&amp;".6"</f>
        <v>.6</v>
      </c>
      <c r="E28" s="25"/>
      <c r="F28" s="26"/>
      <c r="G28" s="26"/>
      <c r="H28" s="635"/>
      <c r="I28" s="25"/>
      <c r="J28" s="28"/>
      <c r="K28" s="635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643"/>
      <c r="AB28" s="644"/>
      <c r="AC28" s="25"/>
      <c r="AD28" s="27"/>
      <c r="AE28" s="26"/>
      <c r="AF28" s="29"/>
      <c r="AH28" s="185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27">
        <v>4</v>
      </c>
      <c r="B29" s="98" t="str">
        <f>IF(AG29&lt;&gt;"",AH29,"")</f>
        <v>Th.V.Dũng</v>
      </c>
      <c r="C29" s="780" t="s">
        <v>0</v>
      </c>
      <c r="D29" s="76" t="str">
        <f>AG39&amp;".1"</f>
        <v>.1</v>
      </c>
      <c r="E29" s="15" t="s">
        <v>3623</v>
      </c>
      <c r="F29" s="16">
        <v>4</v>
      </c>
      <c r="G29" s="16">
        <v>106</v>
      </c>
      <c r="H29" s="18"/>
      <c r="I29" s="15" t="s">
        <v>3211</v>
      </c>
      <c r="J29" s="18">
        <v>4</v>
      </c>
      <c r="K29" s="645">
        <v>107</v>
      </c>
      <c r="L29" s="19"/>
      <c r="M29" s="15" t="s">
        <v>3211</v>
      </c>
      <c r="N29" s="18">
        <v>4</v>
      </c>
      <c r="O29" s="16">
        <v>107</v>
      </c>
      <c r="P29" s="19"/>
      <c r="Q29" s="15" t="s">
        <v>3211</v>
      </c>
      <c r="R29" s="17">
        <v>4</v>
      </c>
      <c r="S29" s="16">
        <v>107</v>
      </c>
      <c r="T29" s="19"/>
      <c r="U29" s="15" t="s">
        <v>3623</v>
      </c>
      <c r="V29" s="18">
        <v>4</v>
      </c>
      <c r="W29" s="16">
        <v>106</v>
      </c>
      <c r="X29" s="19"/>
      <c r="Y29" s="15"/>
      <c r="Z29" s="18"/>
      <c r="AA29" s="16"/>
      <c r="AB29" s="19"/>
      <c r="AC29" s="15"/>
      <c r="AD29" s="17"/>
      <c r="AE29" s="16"/>
      <c r="AF29" s="19"/>
      <c r="AG29" s="184" t="s">
        <v>4</v>
      </c>
      <c r="AH29" s="709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26"/>
      <c r="B30" s="101">
        <f>SUM(F29:F34,J29:J34,N29:N34,R29:R34,V29:V34,Z29:Z34,AD29:AD34)</f>
        <v>40</v>
      </c>
      <c r="C30" s="781"/>
      <c r="D30" s="75" t="str">
        <f>AG39&amp;".2"</f>
        <v>.2</v>
      </c>
      <c r="E30" s="636"/>
      <c r="F30" s="22"/>
      <c r="G30" s="637" t="s">
        <v>3575</v>
      </c>
      <c r="H30" s="23"/>
      <c r="I30" s="20"/>
      <c r="J30" s="22"/>
      <c r="K30" s="638" t="s">
        <v>4774</v>
      </c>
      <c r="L30" s="23"/>
      <c r="M30" s="20"/>
      <c r="N30" s="22"/>
      <c r="O30" s="637" t="s">
        <v>4774</v>
      </c>
      <c r="P30" s="23"/>
      <c r="Q30" s="20"/>
      <c r="R30" s="24"/>
      <c r="S30" s="637" t="s">
        <v>4774</v>
      </c>
      <c r="T30" s="23"/>
      <c r="U30" s="20"/>
      <c r="V30" s="24"/>
      <c r="W30" s="637" t="s">
        <v>3575</v>
      </c>
      <c r="X30" s="23"/>
      <c r="Y30" s="20"/>
      <c r="Z30" s="24"/>
      <c r="AA30" s="637"/>
      <c r="AB30" s="23"/>
      <c r="AC30" s="20"/>
      <c r="AD30" s="24"/>
      <c r="AE30" s="637"/>
      <c r="AF30" s="23"/>
      <c r="AH30" s="185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26"/>
      <c r="B31" s="99"/>
      <c r="C31" s="782" t="s">
        <v>1</v>
      </c>
      <c r="D31" s="75" t="str">
        <f>AG39&amp;".3"</f>
        <v>.3</v>
      </c>
      <c r="E31" s="618" t="s">
        <v>3211</v>
      </c>
      <c r="F31" s="622">
        <v>4</v>
      </c>
      <c r="G31" s="622">
        <v>107</v>
      </c>
      <c r="H31" s="639"/>
      <c r="I31" s="618" t="s">
        <v>3623</v>
      </c>
      <c r="J31" s="620">
        <v>4</v>
      </c>
      <c r="K31" s="639">
        <v>106</v>
      </c>
      <c r="L31" s="623"/>
      <c r="M31" s="618" t="s">
        <v>3623</v>
      </c>
      <c r="N31" s="619">
        <v>4</v>
      </c>
      <c r="O31" s="647">
        <v>106</v>
      </c>
      <c r="P31" s="623"/>
      <c r="Q31" s="618" t="s">
        <v>3623</v>
      </c>
      <c r="R31" s="620">
        <v>4</v>
      </c>
      <c r="S31" s="622">
        <v>106</v>
      </c>
      <c r="T31" s="623"/>
      <c r="U31" s="618" t="s">
        <v>3211</v>
      </c>
      <c r="V31" s="619">
        <v>4</v>
      </c>
      <c r="W31" s="622">
        <v>107</v>
      </c>
      <c r="X31" s="623"/>
      <c r="Y31" s="618"/>
      <c r="Z31" s="619"/>
      <c r="AA31" s="622"/>
      <c r="AB31" s="623"/>
      <c r="AC31" s="618"/>
      <c r="AD31" s="620"/>
      <c r="AE31" s="622"/>
      <c r="AF31" s="29"/>
      <c r="AH31" s="185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26"/>
      <c r="B32" s="99"/>
      <c r="C32" s="783"/>
      <c r="D32" s="75" t="str">
        <f>AG39&amp;".4"</f>
        <v>.4</v>
      </c>
      <c r="E32" s="20"/>
      <c r="F32" s="21"/>
      <c r="G32" s="637" t="s">
        <v>4774</v>
      </c>
      <c r="H32" s="640"/>
      <c r="I32" s="20"/>
      <c r="J32" s="22"/>
      <c r="K32" s="638" t="s">
        <v>3576</v>
      </c>
      <c r="L32" s="23"/>
      <c r="M32" s="20"/>
      <c r="N32" s="22"/>
      <c r="O32" s="637" t="s">
        <v>3575</v>
      </c>
      <c r="P32" s="23"/>
      <c r="Q32" s="20"/>
      <c r="R32" s="24"/>
      <c r="S32" s="637" t="s">
        <v>3576</v>
      </c>
      <c r="T32" s="23"/>
      <c r="U32" s="20"/>
      <c r="V32" s="24"/>
      <c r="W32" s="637" t="s">
        <v>4774</v>
      </c>
      <c r="X32" s="23"/>
      <c r="Y32" s="20"/>
      <c r="Z32" s="621"/>
      <c r="AA32" s="641"/>
      <c r="AB32" s="642"/>
      <c r="AC32" s="20"/>
      <c r="AD32" s="24"/>
      <c r="AE32" s="637"/>
      <c r="AF32" s="29"/>
      <c r="AH32" s="185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26"/>
      <c r="B33" s="99"/>
      <c r="C33" s="782" t="s">
        <v>542</v>
      </c>
      <c r="D33" s="75" t="str">
        <f>AG39&amp;".5"</f>
        <v>.5</v>
      </c>
      <c r="E33" s="25"/>
      <c r="F33" s="26"/>
      <c r="G33" s="26"/>
      <c r="H33" s="635"/>
      <c r="I33" s="25"/>
      <c r="J33" s="28"/>
      <c r="K33" s="635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643"/>
      <c r="AB33" s="644"/>
      <c r="AC33" s="25"/>
      <c r="AD33" s="27"/>
      <c r="AE33" s="26"/>
      <c r="AF33" s="29"/>
      <c r="AH33" s="185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26"/>
      <c r="B34" s="99"/>
      <c r="C34" s="787"/>
      <c r="D34" s="75" t="str">
        <f>AG39&amp;".6"</f>
        <v>.6</v>
      </c>
      <c r="E34" s="25"/>
      <c r="F34" s="26"/>
      <c r="G34" s="26"/>
      <c r="H34" s="635"/>
      <c r="I34" s="25"/>
      <c r="J34" s="28"/>
      <c r="K34" s="635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643"/>
      <c r="AB34" s="644"/>
      <c r="AC34" s="25"/>
      <c r="AD34" s="27"/>
      <c r="AE34" s="26"/>
      <c r="AF34" s="29"/>
      <c r="AH34" s="185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27">
        <v>5</v>
      </c>
      <c r="B35" s="98" t="str">
        <f>IF(AG35&lt;&gt;"",AH35,"")</f>
        <v>Th.Q.Dũng</v>
      </c>
      <c r="C35" s="780" t="s">
        <v>0</v>
      </c>
      <c r="D35" s="76" t="str">
        <f>AG35&amp;".1"</f>
        <v>L15.1</v>
      </c>
      <c r="E35" s="15" t="s">
        <v>3196</v>
      </c>
      <c r="F35" s="16">
        <v>4</v>
      </c>
      <c r="G35" s="16" t="s">
        <v>400</v>
      </c>
      <c r="H35" s="18"/>
      <c r="I35" s="15"/>
      <c r="J35" s="18"/>
      <c r="K35" s="645"/>
      <c r="L35" s="19"/>
      <c r="M35" s="15" t="s">
        <v>3195</v>
      </c>
      <c r="N35" s="18">
        <v>4</v>
      </c>
      <c r="O35" s="16" t="s">
        <v>400</v>
      </c>
      <c r="P35" s="19"/>
      <c r="Q35" s="15" t="s">
        <v>3196</v>
      </c>
      <c r="R35" s="17">
        <v>4</v>
      </c>
      <c r="S35" s="16" t="s">
        <v>400</v>
      </c>
      <c r="T35" s="19"/>
      <c r="U35" s="15" t="s">
        <v>3196</v>
      </c>
      <c r="V35" s="18">
        <v>4</v>
      </c>
      <c r="W35" s="16" t="s">
        <v>400</v>
      </c>
      <c r="X35" s="19"/>
      <c r="Y35" s="15"/>
      <c r="Z35" s="18"/>
      <c r="AA35" s="16"/>
      <c r="AB35" s="19"/>
      <c r="AC35" s="15"/>
      <c r="AD35" s="17"/>
      <c r="AE35" s="16"/>
      <c r="AF35" s="19"/>
      <c r="AG35" s="184" t="s">
        <v>14</v>
      </c>
      <c r="AH35" s="185" t="str">
        <f>IF(AG35&lt;&gt;"",VLOOKUP(AG35,MAGV!$B$6:$G$172,2,0),"")</f>
        <v>Th.Q.Dũng</v>
      </c>
      <c r="AI35" s="44">
        <f t="shared" si="0"/>
        <v>30</v>
      </c>
    </row>
    <row r="36" spans="1:35" ht="12" customHeight="1" x14ac:dyDescent="0.25">
      <c r="A36" s="326"/>
      <c r="B36" s="101">
        <f>SUM(F35:F40,J35:J40,N35:N40,R35:R40,V35:V40,Z35:Z40,AD35:AD40)</f>
        <v>30</v>
      </c>
      <c r="C36" s="781"/>
      <c r="D36" s="75" t="str">
        <f>AG35&amp;".2"</f>
        <v>L15.2</v>
      </c>
      <c r="E36" s="636"/>
      <c r="F36" s="22"/>
      <c r="G36" s="637" t="s">
        <v>4893</v>
      </c>
      <c r="H36" s="23"/>
      <c r="I36" s="20"/>
      <c r="J36" s="22"/>
      <c r="K36" s="638"/>
      <c r="L36" s="23"/>
      <c r="M36" s="20"/>
      <c r="N36" s="22"/>
      <c r="O36" s="637" t="s">
        <v>4930</v>
      </c>
      <c r="P36" s="23"/>
      <c r="Q36" s="20"/>
      <c r="R36" s="24"/>
      <c r="S36" s="637" t="s">
        <v>4893</v>
      </c>
      <c r="T36" s="23"/>
      <c r="U36" s="20"/>
      <c r="V36" s="24"/>
      <c r="W36" s="637" t="s">
        <v>4893</v>
      </c>
      <c r="X36" s="23"/>
      <c r="Y36" s="20"/>
      <c r="Z36" s="24"/>
      <c r="AA36" s="637"/>
      <c r="AB36" s="23"/>
      <c r="AC36" s="20"/>
      <c r="AD36" s="24"/>
      <c r="AE36" s="637"/>
      <c r="AF36" s="23"/>
      <c r="AH36" s="185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26"/>
      <c r="B37" s="99"/>
      <c r="C37" s="782" t="s">
        <v>1</v>
      </c>
      <c r="D37" s="75" t="str">
        <f>AG35&amp;".3"</f>
        <v>L15.3</v>
      </c>
      <c r="E37" s="618" t="s">
        <v>3203</v>
      </c>
      <c r="F37" s="622">
        <v>4</v>
      </c>
      <c r="G37" s="622" t="s">
        <v>400</v>
      </c>
      <c r="H37" s="639"/>
      <c r="I37" s="618"/>
      <c r="J37" s="620"/>
      <c r="K37" s="639"/>
      <c r="L37" s="623"/>
      <c r="M37" s="618" t="s">
        <v>3195</v>
      </c>
      <c r="N37" s="619">
        <v>4</v>
      </c>
      <c r="O37" s="622" t="s">
        <v>400</v>
      </c>
      <c r="P37" s="623"/>
      <c r="Q37" s="618" t="s">
        <v>3196</v>
      </c>
      <c r="R37" s="620">
        <v>4</v>
      </c>
      <c r="S37" s="622" t="s">
        <v>400</v>
      </c>
      <c r="T37" s="623"/>
      <c r="U37" s="618" t="s">
        <v>3203</v>
      </c>
      <c r="V37" s="619">
        <v>2</v>
      </c>
      <c r="W37" s="622" t="s">
        <v>400</v>
      </c>
      <c r="X37" s="623"/>
      <c r="Y37" s="618"/>
      <c r="Z37" s="619"/>
      <c r="AA37" s="622"/>
      <c r="AB37" s="623"/>
      <c r="AC37" s="618"/>
      <c r="AD37" s="620"/>
      <c r="AE37" s="622"/>
      <c r="AF37" s="29"/>
      <c r="AH37" s="185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26"/>
      <c r="B38" s="99"/>
      <c r="C38" s="783"/>
      <c r="D38" s="75" t="str">
        <f>AG35&amp;".4"</f>
        <v>L15.4</v>
      </c>
      <c r="E38" s="20"/>
      <c r="F38" s="21"/>
      <c r="G38" s="637" t="s">
        <v>4915</v>
      </c>
      <c r="H38" s="640"/>
      <c r="I38" s="20"/>
      <c r="J38" s="22"/>
      <c r="K38" s="638"/>
      <c r="L38" s="23"/>
      <c r="M38" s="20"/>
      <c r="N38" s="22"/>
      <c r="O38" s="489" t="s">
        <v>5041</v>
      </c>
      <c r="P38" s="23"/>
      <c r="Q38" s="20"/>
      <c r="R38" s="24"/>
      <c r="S38" s="637" t="s">
        <v>4893</v>
      </c>
      <c r="T38" s="23"/>
      <c r="U38" s="20"/>
      <c r="V38" s="24"/>
      <c r="W38" s="637" t="s">
        <v>4915</v>
      </c>
      <c r="X38" s="23"/>
      <c r="Y38" s="20"/>
      <c r="Z38" s="621"/>
      <c r="AA38" s="641"/>
      <c r="AB38" s="642"/>
      <c r="AC38" s="20"/>
      <c r="AD38" s="24"/>
      <c r="AE38" s="637"/>
      <c r="AF38" s="29"/>
      <c r="AH38" s="185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26"/>
      <c r="B39" s="99"/>
      <c r="C39" s="782" t="s">
        <v>542</v>
      </c>
      <c r="D39" s="75" t="str">
        <f>AG35&amp;".5"</f>
        <v>L15.5</v>
      </c>
      <c r="E39" s="610"/>
      <c r="F39" s="26"/>
      <c r="G39" s="26"/>
      <c r="H39" s="635"/>
      <c r="I39" s="25"/>
      <c r="J39" s="28"/>
      <c r="K39" s="635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643"/>
      <c r="AB39" s="644"/>
      <c r="AC39" s="25"/>
      <c r="AD39" s="27"/>
      <c r="AE39" s="26"/>
      <c r="AF39" s="29"/>
      <c r="AH39" s="185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26"/>
      <c r="B40" s="99"/>
      <c r="C40" s="787"/>
      <c r="D40" s="75" t="str">
        <f>AG35&amp;".6"</f>
        <v>L15.6</v>
      </c>
      <c r="E40" s="25"/>
      <c r="F40" s="26"/>
      <c r="G40" s="648"/>
      <c r="H40" s="635"/>
      <c r="I40" s="25"/>
      <c r="J40" s="28"/>
      <c r="K40" s="649"/>
      <c r="L40" s="29"/>
      <c r="M40" s="25"/>
      <c r="N40" s="28"/>
      <c r="O40" s="648"/>
      <c r="P40" s="29"/>
      <c r="Q40" s="25"/>
      <c r="R40" s="27"/>
      <c r="S40" s="648"/>
      <c r="T40" s="29"/>
      <c r="U40" s="25"/>
      <c r="V40" s="27"/>
      <c r="W40" s="648"/>
      <c r="X40" s="29"/>
      <c r="Y40" s="25"/>
      <c r="Z40" s="33"/>
      <c r="AA40" s="643"/>
      <c r="AB40" s="644"/>
      <c r="AC40" s="25"/>
      <c r="AD40" s="27"/>
      <c r="AE40" s="26"/>
      <c r="AF40" s="29"/>
      <c r="AH40" s="185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27">
        <v>6</v>
      </c>
      <c r="B41" s="98" t="str">
        <f>IF(AG41&lt;&gt;"",AH41,"")</f>
        <v>Th.Đ.Dũng</v>
      </c>
      <c r="C41" s="780" t="s">
        <v>0</v>
      </c>
      <c r="D41" s="76" t="str">
        <f>AG41&amp;".1"</f>
        <v>L18.1</v>
      </c>
      <c r="E41" s="15" t="s">
        <v>3211</v>
      </c>
      <c r="F41" s="16">
        <v>4</v>
      </c>
      <c r="G41" s="16"/>
      <c r="H41" s="18"/>
      <c r="I41" s="15" t="s">
        <v>3211</v>
      </c>
      <c r="J41" s="18">
        <v>4</v>
      </c>
      <c r="K41" s="645"/>
      <c r="L41" s="19"/>
      <c r="M41" s="15" t="s">
        <v>3211</v>
      </c>
      <c r="N41" s="18">
        <v>4</v>
      </c>
      <c r="O41" s="16"/>
      <c r="P41" s="19"/>
      <c r="Q41" s="15" t="s">
        <v>3211</v>
      </c>
      <c r="R41" s="17">
        <v>4</v>
      </c>
      <c r="S41" s="16"/>
      <c r="T41" s="19"/>
      <c r="U41" s="15" t="s">
        <v>3211</v>
      </c>
      <c r="V41" s="18">
        <v>4</v>
      </c>
      <c r="W41" s="16"/>
      <c r="X41" s="19"/>
      <c r="Y41" s="15" t="s">
        <v>3211</v>
      </c>
      <c r="Z41" s="18">
        <v>4</v>
      </c>
      <c r="AA41" s="16"/>
      <c r="AB41" s="19"/>
      <c r="AC41" s="15"/>
      <c r="AD41" s="17"/>
      <c r="AE41" s="16"/>
      <c r="AF41" s="19"/>
      <c r="AG41" s="184" t="s">
        <v>7</v>
      </c>
      <c r="AH41" s="185" t="str">
        <f>IF(AG41&lt;&gt;"",VLOOKUP(AG41,MAGV!$B$6:$G$172,2,0),"")</f>
        <v>Th.Đ.Dũng</v>
      </c>
      <c r="AI41" s="44">
        <f t="shared" si="0"/>
        <v>48</v>
      </c>
    </row>
    <row r="42" spans="1:35" ht="12" customHeight="1" x14ac:dyDescent="0.25">
      <c r="A42" s="326"/>
      <c r="B42" s="101">
        <f>SUM(F41:F46,J41:J46,N41:N46,R41:R46,V41:V46,Z41:Z46,AD41:AD46)</f>
        <v>48</v>
      </c>
      <c r="C42" s="781"/>
      <c r="D42" s="75" t="str">
        <f>AG41&amp;".2"</f>
        <v>L18.2</v>
      </c>
      <c r="E42" s="636"/>
      <c r="F42" s="22"/>
      <c r="G42" s="637" t="s">
        <v>4966</v>
      </c>
      <c r="H42" s="23"/>
      <c r="I42" s="20"/>
      <c r="J42" s="22"/>
      <c r="K42" s="638" t="s">
        <v>4966</v>
      </c>
      <c r="L42" s="23"/>
      <c r="M42" s="20"/>
      <c r="N42" s="22"/>
      <c r="O42" s="637" t="s">
        <v>4966</v>
      </c>
      <c r="P42" s="23"/>
      <c r="Q42" s="20"/>
      <c r="R42" s="24"/>
      <c r="S42" s="637" t="s">
        <v>4964</v>
      </c>
      <c r="T42" s="23"/>
      <c r="U42" s="20"/>
      <c r="V42" s="24"/>
      <c r="W42" s="637" t="s">
        <v>4964</v>
      </c>
      <c r="X42" s="23"/>
      <c r="Y42" s="20"/>
      <c r="Z42" s="24"/>
      <c r="AA42" s="637" t="s">
        <v>4964</v>
      </c>
      <c r="AB42" s="23"/>
      <c r="AC42" s="20"/>
      <c r="AD42" s="24"/>
      <c r="AE42" s="637"/>
      <c r="AF42" s="23"/>
      <c r="AH42" s="185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26"/>
      <c r="B43" s="99"/>
      <c r="C43" s="782" t="s">
        <v>1</v>
      </c>
      <c r="D43" s="75" t="str">
        <f>AG41&amp;".3"</f>
        <v>L18.3</v>
      </c>
      <c r="E43" s="618" t="s">
        <v>3211</v>
      </c>
      <c r="F43" s="622">
        <v>4</v>
      </c>
      <c r="G43" s="647"/>
      <c r="H43" s="639"/>
      <c r="I43" s="618" t="s">
        <v>3211</v>
      </c>
      <c r="J43" s="620">
        <v>4</v>
      </c>
      <c r="K43" s="639"/>
      <c r="L43" s="623"/>
      <c r="M43" s="618" t="s">
        <v>3211</v>
      </c>
      <c r="N43" s="619">
        <v>4</v>
      </c>
      <c r="O43" s="647"/>
      <c r="P43" s="623"/>
      <c r="Q43" s="618" t="s">
        <v>3211</v>
      </c>
      <c r="R43" s="620">
        <v>4</v>
      </c>
      <c r="S43" s="622"/>
      <c r="T43" s="623"/>
      <c r="U43" s="618" t="s">
        <v>3211</v>
      </c>
      <c r="V43" s="619">
        <v>4</v>
      </c>
      <c r="W43" s="622"/>
      <c r="X43" s="623"/>
      <c r="Y43" s="618" t="s">
        <v>3211</v>
      </c>
      <c r="Z43" s="619">
        <v>4</v>
      </c>
      <c r="AA43" s="622"/>
      <c r="AB43" s="623"/>
      <c r="AC43" s="618"/>
      <c r="AD43" s="620"/>
      <c r="AE43" s="622"/>
      <c r="AF43" s="29"/>
      <c r="AH43" s="185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26"/>
      <c r="B44" s="99"/>
      <c r="C44" s="783"/>
      <c r="D44" s="75" t="str">
        <f>AG41&amp;".4"</f>
        <v>L18.4</v>
      </c>
      <c r="E44" s="20"/>
      <c r="F44" s="21"/>
      <c r="G44" s="637" t="s">
        <v>4967</v>
      </c>
      <c r="H44" s="640"/>
      <c r="I44" s="20"/>
      <c r="J44" s="22"/>
      <c r="K44" s="638" t="s">
        <v>4967</v>
      </c>
      <c r="L44" s="23"/>
      <c r="M44" s="20"/>
      <c r="N44" s="22"/>
      <c r="O44" s="637" t="s">
        <v>4967</v>
      </c>
      <c r="P44" s="23"/>
      <c r="Q44" s="20"/>
      <c r="R44" s="24"/>
      <c r="S44" s="637" t="s">
        <v>4965</v>
      </c>
      <c r="T44" s="23"/>
      <c r="U44" s="20"/>
      <c r="V44" s="24"/>
      <c r="W44" s="637" t="s">
        <v>4965</v>
      </c>
      <c r="X44" s="23"/>
      <c r="Y44" s="20"/>
      <c r="Z44" s="621"/>
      <c r="AA44" s="641" t="s">
        <v>4965</v>
      </c>
      <c r="AB44" s="642"/>
      <c r="AC44" s="20"/>
      <c r="AD44" s="24"/>
      <c r="AE44" s="637"/>
      <c r="AF44" s="29"/>
      <c r="AH44" s="185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26"/>
      <c r="B45" s="99"/>
      <c r="C45" s="782" t="s">
        <v>542</v>
      </c>
      <c r="D45" s="75" t="str">
        <f>AG41&amp;".5"</f>
        <v>L18.5</v>
      </c>
      <c r="E45" s="25"/>
      <c r="F45" s="26"/>
      <c r="G45" s="26"/>
      <c r="H45" s="635"/>
      <c r="I45" s="25"/>
      <c r="J45" s="28"/>
      <c r="K45" s="635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643"/>
      <c r="AB45" s="644"/>
      <c r="AC45" s="25"/>
      <c r="AD45" s="27"/>
      <c r="AE45" s="26"/>
      <c r="AF45" s="29"/>
      <c r="AH45" s="185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28"/>
      <c r="B46" s="100"/>
      <c r="C46" s="787"/>
      <c r="D46" s="75" t="str">
        <f>AG41&amp;".6"</f>
        <v>L18.6</v>
      </c>
      <c r="E46" s="40"/>
      <c r="F46" s="309"/>
      <c r="G46" s="624"/>
      <c r="H46" s="650"/>
      <c r="I46" s="40"/>
      <c r="J46" s="42"/>
      <c r="K46" s="651"/>
      <c r="L46" s="308"/>
      <c r="M46" s="40"/>
      <c r="N46" s="42"/>
      <c r="O46" s="624"/>
      <c r="P46" s="308"/>
      <c r="Q46" s="40"/>
      <c r="R46" s="41"/>
      <c r="S46" s="624"/>
      <c r="T46" s="308"/>
      <c r="U46" s="40"/>
      <c r="V46" s="41"/>
      <c r="W46" s="309"/>
      <c r="X46" s="308"/>
      <c r="Y46" s="40"/>
      <c r="Z46" s="43"/>
      <c r="AA46" s="652"/>
      <c r="AB46" s="653"/>
      <c r="AC46" s="40"/>
      <c r="AD46" s="41"/>
      <c r="AE46" s="309"/>
      <c r="AF46" s="29"/>
      <c r="AH46" s="185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27">
        <v>7</v>
      </c>
      <c r="B47" s="98" t="str">
        <f>IF(AG47&lt;&gt;"",AH47,"")</f>
        <v>Th.N.Dũng</v>
      </c>
      <c r="C47" s="780" t="s">
        <v>0</v>
      </c>
      <c r="D47" s="76" t="str">
        <f>AG47&amp;".1"</f>
        <v>L22.1</v>
      </c>
      <c r="E47" s="15" t="s">
        <v>3211</v>
      </c>
      <c r="F47" s="16">
        <v>4</v>
      </c>
      <c r="G47" s="16" t="s">
        <v>2283</v>
      </c>
      <c r="H47" s="18"/>
      <c r="I47" s="15" t="s">
        <v>3211</v>
      </c>
      <c r="J47" s="18">
        <v>4</v>
      </c>
      <c r="K47" s="645" t="s">
        <v>2283</v>
      </c>
      <c r="L47" s="19"/>
      <c r="M47" s="15" t="s">
        <v>3211</v>
      </c>
      <c r="N47" s="18">
        <v>4</v>
      </c>
      <c r="O47" s="16" t="s">
        <v>2283</v>
      </c>
      <c r="P47" s="19"/>
      <c r="Q47" s="15" t="s">
        <v>3211</v>
      </c>
      <c r="R47" s="17">
        <v>4</v>
      </c>
      <c r="S47" s="16" t="s">
        <v>2283</v>
      </c>
      <c r="T47" s="19"/>
      <c r="U47" s="15" t="s">
        <v>3211</v>
      </c>
      <c r="V47" s="18">
        <v>4</v>
      </c>
      <c r="W47" s="16" t="s">
        <v>2283</v>
      </c>
      <c r="X47" s="19"/>
      <c r="Y47" s="15"/>
      <c r="Z47" s="18"/>
      <c r="AA47" s="16"/>
      <c r="AB47" s="19"/>
      <c r="AC47" s="15" t="s">
        <v>3211</v>
      </c>
      <c r="AD47" s="17">
        <v>4</v>
      </c>
      <c r="AE47" s="16" t="s">
        <v>2283</v>
      </c>
      <c r="AF47" s="19"/>
      <c r="AG47" s="184" t="s">
        <v>592</v>
      </c>
      <c r="AH47" s="185" t="str">
        <f>IF(AG47&lt;&gt;"",VLOOKUP(AG47,MAGV!$B$6:$G$172,2,0),"")</f>
        <v>Th.N.Dũng</v>
      </c>
      <c r="AI47" s="44">
        <f t="shared" si="0"/>
        <v>40</v>
      </c>
    </row>
    <row r="48" spans="1:35" ht="12" customHeight="1" x14ac:dyDescent="0.25">
      <c r="A48" s="326"/>
      <c r="B48" s="101">
        <f>SUM(F47:F52,J47:J52,N47:N52,R47:R52,V47:V52,Z47:Z52,AD47:AD52)</f>
        <v>40</v>
      </c>
      <c r="C48" s="781"/>
      <c r="D48" s="75" t="str">
        <f>AG47&amp;".2"</f>
        <v>L22.2</v>
      </c>
      <c r="E48" s="636"/>
      <c r="F48" s="22"/>
      <c r="G48" s="637" t="s">
        <v>4949</v>
      </c>
      <c r="H48" s="23"/>
      <c r="I48" s="20"/>
      <c r="J48" s="22"/>
      <c r="K48" s="638" t="s">
        <v>4948</v>
      </c>
      <c r="L48" s="23"/>
      <c r="M48" s="20"/>
      <c r="N48" s="22"/>
      <c r="O48" s="637" t="s">
        <v>4949</v>
      </c>
      <c r="P48" s="23"/>
      <c r="Q48" s="20"/>
      <c r="R48" s="24"/>
      <c r="S48" s="637" t="s">
        <v>4948</v>
      </c>
      <c r="T48" s="23"/>
      <c r="U48" s="20"/>
      <c r="V48" s="24"/>
      <c r="W48" s="637" t="s">
        <v>4949</v>
      </c>
      <c r="X48" s="23"/>
      <c r="Y48" s="20"/>
      <c r="Z48" s="24"/>
      <c r="AA48" s="637"/>
      <c r="AB48" s="23"/>
      <c r="AC48" s="20"/>
      <c r="AD48" s="24"/>
      <c r="AE48" s="637" t="s">
        <v>4950</v>
      </c>
      <c r="AF48" s="23"/>
      <c r="AH48" s="185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26"/>
      <c r="B49" s="99"/>
      <c r="C49" s="782" t="s">
        <v>1</v>
      </c>
      <c r="D49" s="75" t="str">
        <f>AG47&amp;".3"</f>
        <v>L22.3</v>
      </c>
      <c r="E49" s="618" t="s">
        <v>3211</v>
      </c>
      <c r="F49" s="622">
        <v>4</v>
      </c>
      <c r="G49" s="622" t="s">
        <v>2283</v>
      </c>
      <c r="H49" s="639"/>
      <c r="I49" s="618"/>
      <c r="J49" s="620"/>
      <c r="K49" s="639"/>
      <c r="L49" s="623"/>
      <c r="M49" s="618" t="s">
        <v>3211</v>
      </c>
      <c r="N49" s="619">
        <v>4</v>
      </c>
      <c r="O49" s="622" t="s">
        <v>2283</v>
      </c>
      <c r="P49" s="623"/>
      <c r="Q49" s="618"/>
      <c r="R49" s="620"/>
      <c r="S49" s="622"/>
      <c r="T49" s="623"/>
      <c r="U49" s="654" t="s">
        <v>3211</v>
      </c>
      <c r="V49" s="619">
        <v>4</v>
      </c>
      <c r="W49" s="622" t="s">
        <v>2283</v>
      </c>
      <c r="X49" s="623"/>
      <c r="Y49" s="618" t="s">
        <v>3211</v>
      </c>
      <c r="Z49" s="619">
        <v>4</v>
      </c>
      <c r="AA49" s="647" t="s">
        <v>2283</v>
      </c>
      <c r="AB49" s="623"/>
      <c r="AC49" s="618"/>
      <c r="AD49" s="620"/>
      <c r="AE49" s="622"/>
      <c r="AF49" s="29"/>
      <c r="AH49" s="185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26"/>
      <c r="B50" s="99"/>
      <c r="C50" s="783"/>
      <c r="D50" s="75" t="str">
        <f>AG47&amp;".4"</f>
        <v>L22.4</v>
      </c>
      <c r="E50" s="20"/>
      <c r="F50" s="21"/>
      <c r="G50" s="637" t="s">
        <v>4948</v>
      </c>
      <c r="H50" s="640"/>
      <c r="I50" s="20"/>
      <c r="J50" s="22"/>
      <c r="K50" s="638"/>
      <c r="L50" s="23"/>
      <c r="M50" s="20"/>
      <c r="N50" s="22"/>
      <c r="O50" s="637" t="s">
        <v>4948</v>
      </c>
      <c r="P50" s="23"/>
      <c r="Q50" s="20"/>
      <c r="R50" s="24"/>
      <c r="S50" s="637"/>
      <c r="T50" s="23"/>
      <c r="U50" s="20"/>
      <c r="V50" s="24"/>
      <c r="W50" s="637" t="s">
        <v>4950</v>
      </c>
      <c r="X50" s="23"/>
      <c r="Y50" s="20"/>
      <c r="Z50" s="621"/>
      <c r="AA50" s="641" t="s">
        <v>4950</v>
      </c>
      <c r="AB50" s="642"/>
      <c r="AC50" s="20"/>
      <c r="AD50" s="24"/>
      <c r="AE50" s="637"/>
      <c r="AF50" s="29"/>
      <c r="AH50" s="185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26"/>
      <c r="B51" s="99"/>
      <c r="C51" s="782" t="s">
        <v>542</v>
      </c>
      <c r="D51" s="75" t="str">
        <f>AG47&amp;".5"</f>
        <v>L22.5</v>
      </c>
      <c r="E51" s="25"/>
      <c r="F51" s="26"/>
      <c r="G51" s="26"/>
      <c r="H51" s="635"/>
      <c r="I51" s="25"/>
      <c r="J51" s="28"/>
      <c r="K51" s="635"/>
      <c r="L51" s="29"/>
      <c r="M51" s="25"/>
      <c r="N51" s="28"/>
      <c r="O51" s="26"/>
      <c r="P51" s="29"/>
      <c r="Q51" s="25"/>
      <c r="R51" s="27"/>
      <c r="S51" s="26"/>
      <c r="T51" s="29"/>
      <c r="U51" s="610"/>
      <c r="V51" s="27"/>
      <c r="W51" s="26"/>
      <c r="X51" s="29"/>
      <c r="Y51" s="25"/>
      <c r="Z51" s="33"/>
      <c r="AA51" s="643"/>
      <c r="AB51" s="644"/>
      <c r="AC51" s="25"/>
      <c r="AD51" s="27"/>
      <c r="AE51" s="26"/>
      <c r="AF51" s="29"/>
      <c r="AH51" s="185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28"/>
      <c r="B52" s="100"/>
      <c r="C52" s="787"/>
      <c r="D52" s="75" t="str">
        <f>AG47&amp;".6"</f>
        <v>L22.6</v>
      </c>
      <c r="E52" s="40"/>
      <c r="F52" s="309"/>
      <c r="G52" s="624"/>
      <c r="H52" s="650"/>
      <c r="I52" s="40"/>
      <c r="J52" s="42"/>
      <c r="K52" s="651"/>
      <c r="L52" s="308"/>
      <c r="M52" s="40"/>
      <c r="N52" s="42"/>
      <c r="O52" s="624"/>
      <c r="P52" s="308"/>
      <c r="Q52" s="40"/>
      <c r="R52" s="41"/>
      <c r="S52" s="624"/>
      <c r="T52" s="308"/>
      <c r="U52" s="40"/>
      <c r="V52" s="41"/>
      <c r="W52" s="624"/>
      <c r="X52" s="308"/>
      <c r="Y52" s="40"/>
      <c r="Z52" s="43"/>
      <c r="AA52" s="652"/>
      <c r="AB52" s="653"/>
      <c r="AC52" s="40"/>
      <c r="AD52" s="41"/>
      <c r="AE52" s="309"/>
      <c r="AF52" s="29"/>
      <c r="AH52" s="185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27">
        <v>8</v>
      </c>
      <c r="B53" s="98" t="str">
        <f>IF(AG53&lt;&gt;"",AH53,"")</f>
        <v>Th.Khánh</v>
      </c>
      <c r="C53" s="780" t="s">
        <v>0</v>
      </c>
      <c r="D53" s="76" t="str">
        <f>AG53&amp;".1"</f>
        <v>L08.1</v>
      </c>
      <c r="E53" s="15" t="s">
        <v>3241</v>
      </c>
      <c r="F53" s="16">
        <v>4</v>
      </c>
      <c r="G53" s="16"/>
      <c r="H53" s="18"/>
      <c r="I53" s="15" t="s">
        <v>3241</v>
      </c>
      <c r="J53" s="18">
        <v>4</v>
      </c>
      <c r="K53" s="645"/>
      <c r="L53" s="19"/>
      <c r="M53" s="15" t="s">
        <v>3241</v>
      </c>
      <c r="N53" s="18">
        <v>4</v>
      </c>
      <c r="O53" s="16"/>
      <c r="P53" s="19"/>
      <c r="Q53" s="15" t="s">
        <v>3215</v>
      </c>
      <c r="R53" s="17">
        <v>4</v>
      </c>
      <c r="S53" s="16"/>
      <c r="T53" s="19"/>
      <c r="U53" s="15" t="s">
        <v>3215</v>
      </c>
      <c r="V53" s="18">
        <v>4</v>
      </c>
      <c r="W53" s="16"/>
      <c r="X53" s="19"/>
      <c r="Y53" s="15" t="s">
        <v>3215</v>
      </c>
      <c r="Z53" s="18">
        <v>4</v>
      </c>
      <c r="AA53" s="16"/>
      <c r="AB53" s="19"/>
      <c r="AC53" s="15"/>
      <c r="AD53" s="17"/>
      <c r="AE53" s="16"/>
      <c r="AF53" s="19"/>
      <c r="AG53" s="184" t="s">
        <v>6</v>
      </c>
      <c r="AH53" s="185" t="str">
        <f>IF(AG53&lt;&gt;"",VLOOKUP(AG53,MAGV!$B$6:$G$172,2,0),"")</f>
        <v>Th.Khánh</v>
      </c>
      <c r="AI53" s="44">
        <f t="shared" si="0"/>
        <v>48</v>
      </c>
    </row>
    <row r="54" spans="1:35" ht="12" customHeight="1" x14ac:dyDescent="0.25">
      <c r="A54" s="326"/>
      <c r="B54" s="101">
        <f>SUM(F53:F58,J53:J58,N53:N58,R53:R58,V53:V58,Z53:Z58,AD53:AD58)</f>
        <v>48</v>
      </c>
      <c r="C54" s="781"/>
      <c r="D54" s="75" t="str">
        <f>AG53&amp;".2"</f>
        <v>L08.2</v>
      </c>
      <c r="E54" s="636"/>
      <c r="F54" s="22"/>
      <c r="G54" s="637" t="s">
        <v>4667</v>
      </c>
      <c r="H54" s="23"/>
      <c r="I54" s="20"/>
      <c r="J54" s="22"/>
      <c r="K54" s="638" t="s">
        <v>4667</v>
      </c>
      <c r="L54" s="23"/>
      <c r="M54" s="20"/>
      <c r="N54" s="22"/>
      <c r="O54" s="637" t="s">
        <v>4667</v>
      </c>
      <c r="P54" s="23"/>
      <c r="Q54" s="20"/>
      <c r="R54" s="24"/>
      <c r="S54" s="637" t="s">
        <v>4696</v>
      </c>
      <c r="T54" s="23"/>
      <c r="U54" s="20"/>
      <c r="V54" s="24"/>
      <c r="W54" s="637" t="s">
        <v>4696</v>
      </c>
      <c r="X54" s="23"/>
      <c r="Y54" s="20"/>
      <c r="Z54" s="24"/>
      <c r="AA54" s="637" t="s">
        <v>4696</v>
      </c>
      <c r="AB54" s="23"/>
      <c r="AC54" s="20"/>
      <c r="AD54" s="24"/>
      <c r="AE54" s="637"/>
      <c r="AF54" s="23"/>
      <c r="AH54" s="185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26"/>
      <c r="B55" s="99"/>
      <c r="C55" s="782" t="s">
        <v>1</v>
      </c>
      <c r="D55" s="75" t="str">
        <f>AG53&amp;".3"</f>
        <v>L08.3</v>
      </c>
      <c r="E55" s="618" t="s">
        <v>3241</v>
      </c>
      <c r="F55" s="622">
        <v>4</v>
      </c>
      <c r="G55" s="647"/>
      <c r="H55" s="639"/>
      <c r="I55" s="618" t="s">
        <v>3241</v>
      </c>
      <c r="J55" s="620">
        <v>4</v>
      </c>
      <c r="K55" s="646"/>
      <c r="L55" s="623"/>
      <c r="M55" s="618" t="s">
        <v>3241</v>
      </c>
      <c r="N55" s="619">
        <v>4</v>
      </c>
      <c r="O55" s="647"/>
      <c r="P55" s="623"/>
      <c r="Q55" s="618" t="s">
        <v>3215</v>
      </c>
      <c r="R55" s="620">
        <v>4</v>
      </c>
      <c r="S55" s="647"/>
      <c r="T55" s="623"/>
      <c r="U55" s="618" t="s">
        <v>3215</v>
      </c>
      <c r="V55" s="619">
        <v>4</v>
      </c>
      <c r="W55" s="647"/>
      <c r="X55" s="623"/>
      <c r="Y55" s="618" t="s">
        <v>3215</v>
      </c>
      <c r="Z55" s="619">
        <v>4</v>
      </c>
      <c r="AA55" s="647"/>
      <c r="AB55" s="623"/>
      <c r="AC55" s="618"/>
      <c r="AD55" s="620"/>
      <c r="AE55" s="622"/>
      <c r="AF55" s="29"/>
      <c r="AH55" s="185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26"/>
      <c r="B56" s="99"/>
      <c r="C56" s="783"/>
      <c r="D56" s="75" t="str">
        <f>AG53&amp;".4"</f>
        <v>L08.4</v>
      </c>
      <c r="E56" s="20"/>
      <c r="F56" s="21"/>
      <c r="G56" s="637" t="s">
        <v>4668</v>
      </c>
      <c r="H56" s="640"/>
      <c r="I56" s="20"/>
      <c r="J56" s="22"/>
      <c r="K56" s="638" t="s">
        <v>4668</v>
      </c>
      <c r="L56" s="23"/>
      <c r="M56" s="20"/>
      <c r="N56" s="22"/>
      <c r="O56" s="637" t="s">
        <v>4668</v>
      </c>
      <c r="P56" s="23"/>
      <c r="Q56" s="20"/>
      <c r="R56" s="24"/>
      <c r="S56" s="637" t="s">
        <v>4697</v>
      </c>
      <c r="T56" s="23"/>
      <c r="U56" s="20"/>
      <c r="V56" s="24"/>
      <c r="W56" s="637" t="s">
        <v>4697</v>
      </c>
      <c r="X56" s="23"/>
      <c r="Y56" s="20"/>
      <c r="Z56" s="621"/>
      <c r="AA56" s="641" t="s">
        <v>4697</v>
      </c>
      <c r="AB56" s="642"/>
      <c r="AC56" s="20"/>
      <c r="AD56" s="24"/>
      <c r="AE56" s="637"/>
      <c r="AF56" s="29"/>
      <c r="AH56" s="185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26"/>
      <c r="B57" s="99"/>
      <c r="C57" s="782" t="s">
        <v>542</v>
      </c>
      <c r="D57" s="75" t="str">
        <f>AG53&amp;".5"</f>
        <v>L08.5</v>
      </c>
      <c r="E57" s="25"/>
      <c r="F57" s="26"/>
      <c r="G57" s="26"/>
      <c r="H57" s="635"/>
      <c r="I57" s="25"/>
      <c r="J57" s="28"/>
      <c r="K57" s="635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643"/>
      <c r="AB57" s="644"/>
      <c r="AC57" s="25"/>
      <c r="AD57" s="27"/>
      <c r="AE57" s="26"/>
      <c r="AF57" s="29"/>
      <c r="AH57" s="185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28"/>
      <c r="B58" s="100"/>
      <c r="C58" s="787"/>
      <c r="D58" s="75" t="str">
        <f>AG53&amp;".6"</f>
        <v>L08.6</v>
      </c>
      <c r="E58" s="40"/>
      <c r="F58" s="309"/>
      <c r="G58" s="624"/>
      <c r="H58" s="650"/>
      <c r="I58" s="40"/>
      <c r="J58" s="42"/>
      <c r="K58" s="651"/>
      <c r="L58" s="308"/>
      <c r="M58" s="40"/>
      <c r="N58" s="42"/>
      <c r="O58" s="624"/>
      <c r="P58" s="308"/>
      <c r="Q58" s="40"/>
      <c r="R58" s="41"/>
      <c r="S58" s="624"/>
      <c r="T58" s="308"/>
      <c r="U58" s="40"/>
      <c r="V58" s="41"/>
      <c r="W58" s="624"/>
      <c r="X58" s="308"/>
      <c r="Y58" s="40"/>
      <c r="Z58" s="43"/>
      <c r="AA58" s="655"/>
      <c r="AB58" s="653"/>
      <c r="AC58" s="40"/>
      <c r="AD58" s="41"/>
      <c r="AE58" s="624"/>
      <c r="AF58" s="29"/>
      <c r="AH58" s="185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27">
        <v>9</v>
      </c>
      <c r="B59" s="98" t="str">
        <f>IF(AG59&lt;&gt;"",AH59,"")</f>
        <v>Th.Mạnh</v>
      </c>
      <c r="C59" s="780" t="s">
        <v>0</v>
      </c>
      <c r="D59" s="76" t="str">
        <f>AG59&amp;".1"</f>
        <v>L11.1</v>
      </c>
      <c r="E59" s="15"/>
      <c r="F59" s="16"/>
      <c r="G59" s="16"/>
      <c r="H59" s="18"/>
      <c r="I59" s="15"/>
      <c r="J59" s="18"/>
      <c r="K59" s="656"/>
      <c r="L59" s="19"/>
      <c r="M59" s="15"/>
      <c r="N59" s="18"/>
      <c r="O59" s="657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4" t="s">
        <v>2</v>
      </c>
      <c r="AH59" s="185" t="str">
        <f>IF(AG59&lt;&gt;"",VLOOKUP(AG59,MAGV!$B$6:$G$172,2,0),"")</f>
        <v>Th.Mạnh</v>
      </c>
      <c r="AI59" s="44">
        <f t="shared" si="0"/>
        <v>0</v>
      </c>
    </row>
    <row r="60" spans="1:35" ht="12" customHeight="1" x14ac:dyDescent="0.25">
      <c r="A60" s="326"/>
      <c r="B60" s="101">
        <f>SUM(F59:F64,J59:J64,N59:N64,R59:R64,V59:V64,Z59:Z64,AD59:AD64)</f>
        <v>0</v>
      </c>
      <c r="C60" s="781"/>
      <c r="D60" s="75" t="str">
        <f>AG59&amp;".2"</f>
        <v>L11.2</v>
      </c>
      <c r="E60" s="636"/>
      <c r="F60" s="22"/>
      <c r="G60" s="637"/>
      <c r="H60" s="23"/>
      <c r="I60" s="20"/>
      <c r="J60" s="22"/>
      <c r="K60" s="638"/>
      <c r="L60" s="23"/>
      <c r="M60" s="20"/>
      <c r="N60" s="22"/>
      <c r="O60" s="637"/>
      <c r="P60" s="23"/>
      <c r="Q60" s="20"/>
      <c r="R60" s="24"/>
      <c r="S60" s="637"/>
      <c r="T60" s="23"/>
      <c r="U60" s="20"/>
      <c r="V60" s="24"/>
      <c r="W60" s="637"/>
      <c r="X60" s="23"/>
      <c r="Y60" s="20"/>
      <c r="Z60" s="24"/>
      <c r="AA60" s="637"/>
      <c r="AB60" s="23"/>
      <c r="AC60" s="20"/>
      <c r="AD60" s="24"/>
      <c r="AE60" s="637"/>
      <c r="AF60" s="23"/>
      <c r="AH60" s="185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26"/>
      <c r="B61" s="99"/>
      <c r="C61" s="782" t="s">
        <v>1</v>
      </c>
      <c r="D61" s="75" t="str">
        <f>AG59&amp;".3"</f>
        <v>L11.3</v>
      </c>
      <c r="E61" s="618"/>
      <c r="F61" s="622"/>
      <c r="G61" s="647"/>
      <c r="H61" s="639"/>
      <c r="I61" s="618"/>
      <c r="J61" s="620"/>
      <c r="K61" s="639"/>
      <c r="L61" s="623"/>
      <c r="M61" s="618"/>
      <c r="N61" s="619"/>
      <c r="O61" s="647"/>
      <c r="P61" s="623"/>
      <c r="Q61" s="618"/>
      <c r="R61" s="620"/>
      <c r="S61" s="622"/>
      <c r="T61" s="623"/>
      <c r="U61" s="618"/>
      <c r="V61" s="619"/>
      <c r="W61" s="622"/>
      <c r="X61" s="623"/>
      <c r="Y61" s="618"/>
      <c r="Z61" s="619"/>
      <c r="AA61" s="622"/>
      <c r="AB61" s="623"/>
      <c r="AC61" s="618"/>
      <c r="AD61" s="620"/>
      <c r="AE61" s="622"/>
      <c r="AF61" s="29"/>
      <c r="AH61" s="185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26"/>
      <c r="B62" s="99"/>
      <c r="C62" s="783"/>
      <c r="D62" s="75" t="str">
        <f>AG59&amp;".4"</f>
        <v>L11.4</v>
      </c>
      <c r="E62" s="20"/>
      <c r="F62" s="21"/>
      <c r="G62" s="637"/>
      <c r="H62" s="640"/>
      <c r="I62" s="20"/>
      <c r="J62" s="22"/>
      <c r="K62" s="638"/>
      <c r="L62" s="23"/>
      <c r="M62" s="20"/>
      <c r="N62" s="22"/>
      <c r="O62" s="637"/>
      <c r="P62" s="23"/>
      <c r="Q62" s="20"/>
      <c r="R62" s="24"/>
      <c r="S62" s="637"/>
      <c r="T62" s="23"/>
      <c r="U62" s="20"/>
      <c r="V62" s="24"/>
      <c r="W62" s="637"/>
      <c r="X62" s="23"/>
      <c r="Y62" s="20"/>
      <c r="Z62" s="621"/>
      <c r="AA62" s="641"/>
      <c r="AB62" s="642"/>
      <c r="AC62" s="20"/>
      <c r="AD62" s="24"/>
      <c r="AE62" s="637"/>
      <c r="AF62" s="29"/>
      <c r="AH62" s="185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26"/>
      <c r="B63" s="99"/>
      <c r="C63" s="782" t="s">
        <v>542</v>
      </c>
      <c r="D63" s="75" t="str">
        <f>AG59&amp;".5"</f>
        <v>L11.5</v>
      </c>
      <c r="E63" s="25"/>
      <c r="F63" s="26"/>
      <c r="G63" s="26"/>
      <c r="H63" s="635"/>
      <c r="I63" s="25"/>
      <c r="J63" s="28"/>
      <c r="K63" s="635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643"/>
      <c r="AB63" s="644"/>
      <c r="AC63" s="25"/>
      <c r="AD63" s="27"/>
      <c r="AE63" s="26"/>
      <c r="AF63" s="29"/>
      <c r="AH63" s="185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28"/>
      <c r="B64" s="100"/>
      <c r="C64" s="787"/>
      <c r="D64" s="75" t="str">
        <f>AG59&amp;".6"</f>
        <v>L11.6</v>
      </c>
      <c r="E64" s="40"/>
      <c r="F64" s="309"/>
      <c r="G64" s="624"/>
      <c r="H64" s="650"/>
      <c r="I64" s="40"/>
      <c r="J64" s="42"/>
      <c r="K64" s="651"/>
      <c r="L64" s="308"/>
      <c r="M64" s="40"/>
      <c r="N64" s="42"/>
      <c r="O64" s="624"/>
      <c r="P64" s="308"/>
      <c r="Q64" s="40"/>
      <c r="R64" s="41"/>
      <c r="S64" s="624"/>
      <c r="T64" s="308"/>
      <c r="U64" s="40"/>
      <c r="V64" s="41"/>
      <c r="W64" s="624"/>
      <c r="X64" s="308"/>
      <c r="Y64" s="40"/>
      <c r="Z64" s="43"/>
      <c r="AA64" s="655"/>
      <c r="AB64" s="653"/>
      <c r="AC64" s="40"/>
      <c r="AD64" s="41"/>
      <c r="AE64" s="624"/>
      <c r="AF64" s="29"/>
      <c r="AH64" s="185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27">
        <v>11</v>
      </c>
      <c r="B65" s="98" t="str">
        <f>IF(AG65&lt;&gt;"",AH65,"")</f>
        <v>Th.Tấn</v>
      </c>
      <c r="C65" s="780" t="s">
        <v>0</v>
      </c>
      <c r="D65" s="76" t="str">
        <f>AG65&amp;".1"</f>
        <v>L23.1</v>
      </c>
      <c r="E65" s="15"/>
      <c r="F65" s="16"/>
      <c r="G65" s="16"/>
      <c r="H65" s="18"/>
      <c r="I65" s="15" t="s">
        <v>3584</v>
      </c>
      <c r="J65" s="18">
        <v>4</v>
      </c>
      <c r="K65" s="645" t="s">
        <v>3590</v>
      </c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84" t="s">
        <v>8</v>
      </c>
      <c r="AH65" s="185" t="str">
        <f>IF(AG65&lt;&gt;"",VLOOKUP(AG65,MAGV!$B$6:$G$172,2,0),"")</f>
        <v>Th.Tấn</v>
      </c>
      <c r="AI65" s="44">
        <f t="shared" si="0"/>
        <v>20</v>
      </c>
    </row>
    <row r="66" spans="1:35" ht="13" customHeight="1" x14ac:dyDescent="0.25">
      <c r="A66" s="326"/>
      <c r="B66" s="101">
        <f>SUM(F65:F70,J65:J70,N65:N70,R65:R70,V65:V70,Z65:Z70,AD65:AD70)</f>
        <v>20</v>
      </c>
      <c r="C66" s="781"/>
      <c r="D66" s="75" t="str">
        <f>AG65&amp;".2"</f>
        <v>L23.2</v>
      </c>
      <c r="E66" s="636"/>
      <c r="F66" s="22"/>
      <c r="G66" s="637"/>
      <c r="H66" s="23"/>
      <c r="I66" s="20"/>
      <c r="J66" s="22"/>
      <c r="K66" s="638" t="s">
        <v>4769</v>
      </c>
      <c r="L66" s="23"/>
      <c r="M66" s="20"/>
      <c r="N66" s="22"/>
      <c r="O66" s="637"/>
      <c r="P66" s="23"/>
      <c r="Q66" s="20"/>
      <c r="R66" s="24"/>
      <c r="S66" s="637"/>
      <c r="T66" s="23"/>
      <c r="U66" s="20"/>
      <c r="V66" s="24"/>
      <c r="W66" s="637"/>
      <c r="X66" s="23"/>
      <c r="Y66" s="20"/>
      <c r="Z66" s="24"/>
      <c r="AA66" s="637"/>
      <c r="AB66" s="23"/>
      <c r="AC66" s="20"/>
      <c r="AD66" s="24"/>
      <c r="AE66" s="637"/>
      <c r="AF66" s="23"/>
      <c r="AH66" s="185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26"/>
      <c r="B67" s="99"/>
      <c r="C67" s="782" t="s">
        <v>1</v>
      </c>
      <c r="D67" s="75" t="str">
        <f>AG65&amp;".3"</f>
        <v>L23.3</v>
      </c>
      <c r="E67" s="618"/>
      <c r="F67" s="622"/>
      <c r="G67" s="622"/>
      <c r="H67" s="639"/>
      <c r="I67" s="618" t="s">
        <v>3584</v>
      </c>
      <c r="J67" s="620">
        <v>4</v>
      </c>
      <c r="K67" s="639" t="s">
        <v>3590</v>
      </c>
      <c r="L67" s="623"/>
      <c r="M67" s="618" t="s">
        <v>3218</v>
      </c>
      <c r="N67" s="619">
        <v>4</v>
      </c>
      <c r="O67" s="622" t="s">
        <v>3590</v>
      </c>
      <c r="P67" s="623"/>
      <c r="Q67" s="618" t="s">
        <v>3584</v>
      </c>
      <c r="R67" s="620">
        <v>4</v>
      </c>
      <c r="S67" s="622" t="s">
        <v>3590</v>
      </c>
      <c r="T67" s="623"/>
      <c r="U67" s="618" t="s">
        <v>3584</v>
      </c>
      <c r="V67" s="619">
        <v>4</v>
      </c>
      <c r="W67" s="622" t="s">
        <v>3590</v>
      </c>
      <c r="X67" s="623"/>
      <c r="Y67" s="618"/>
      <c r="Z67" s="619"/>
      <c r="AA67" s="622"/>
      <c r="AB67" s="623"/>
      <c r="AC67" s="618"/>
      <c r="AD67" s="620"/>
      <c r="AE67" s="622"/>
      <c r="AF67" s="29"/>
      <c r="AH67" s="185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26"/>
      <c r="B68" s="99"/>
      <c r="C68" s="783"/>
      <c r="D68" s="75" t="str">
        <f>AG65&amp;".4"</f>
        <v>L23.4</v>
      </c>
      <c r="E68" s="20"/>
      <c r="F68" s="21"/>
      <c r="G68" s="637"/>
      <c r="H68" s="640"/>
      <c r="I68" s="20"/>
      <c r="J68" s="22"/>
      <c r="K68" s="638" t="s">
        <v>4768</v>
      </c>
      <c r="L68" s="23"/>
      <c r="M68" s="20"/>
      <c r="N68" s="22"/>
      <c r="O68" s="637" t="s">
        <v>4958</v>
      </c>
      <c r="P68" s="23"/>
      <c r="Q68" s="20"/>
      <c r="R68" s="24"/>
      <c r="S68" s="637" t="s">
        <v>4769</v>
      </c>
      <c r="T68" s="23"/>
      <c r="U68" s="20"/>
      <c r="V68" s="24"/>
      <c r="W68" s="637" t="s">
        <v>4768</v>
      </c>
      <c r="X68" s="23"/>
      <c r="Y68" s="20"/>
      <c r="Z68" s="621"/>
      <c r="AA68" s="641"/>
      <c r="AB68" s="642"/>
      <c r="AC68" s="20"/>
      <c r="AD68" s="24"/>
      <c r="AE68" s="637"/>
      <c r="AF68" s="29"/>
      <c r="AH68" s="185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26"/>
      <c r="B69" s="99"/>
      <c r="C69" s="784" t="s">
        <v>542</v>
      </c>
      <c r="D69" s="75" t="str">
        <f>AG65&amp;".5"</f>
        <v>L23.5</v>
      </c>
      <c r="E69" s="25"/>
      <c r="F69" s="26"/>
      <c r="G69" s="26"/>
      <c r="H69" s="635"/>
      <c r="I69" s="25"/>
      <c r="J69" s="28"/>
      <c r="K69" s="635"/>
      <c r="L69" s="29"/>
      <c r="M69" s="25"/>
      <c r="N69" s="28"/>
      <c r="O69" s="26"/>
      <c r="P69" s="29"/>
      <c r="Q69" s="610"/>
      <c r="R69" s="27"/>
      <c r="S69" s="26"/>
      <c r="T69" s="29"/>
      <c r="U69" s="25"/>
      <c r="V69" s="27"/>
      <c r="W69" s="26"/>
      <c r="X69" s="29"/>
      <c r="Y69" s="25"/>
      <c r="Z69" s="33"/>
      <c r="AA69" s="643"/>
      <c r="AB69" s="644"/>
      <c r="AC69" s="25"/>
      <c r="AD69" s="27"/>
      <c r="AE69" s="26"/>
      <c r="AF69" s="29"/>
      <c r="AH69" s="185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28"/>
      <c r="B70" s="100"/>
      <c r="C70" s="785"/>
      <c r="D70" s="75" t="str">
        <f>AG65&amp;".6"</f>
        <v>L23.6</v>
      </c>
      <c r="E70" s="40"/>
      <c r="F70" s="309"/>
      <c r="G70" s="624"/>
      <c r="H70" s="650"/>
      <c r="I70" s="40"/>
      <c r="J70" s="42"/>
      <c r="K70" s="651"/>
      <c r="L70" s="308"/>
      <c r="M70" s="40"/>
      <c r="N70" s="42"/>
      <c r="O70" s="624"/>
      <c r="P70" s="308"/>
      <c r="Q70" s="40"/>
      <c r="R70" s="41"/>
      <c r="S70" s="624"/>
      <c r="T70" s="308"/>
      <c r="U70" s="40"/>
      <c r="V70" s="41"/>
      <c r="W70" s="309"/>
      <c r="X70" s="308"/>
      <c r="Y70" s="40"/>
      <c r="Z70" s="43"/>
      <c r="AA70" s="652"/>
      <c r="AB70" s="653"/>
      <c r="AC70" s="40"/>
      <c r="AD70" s="41"/>
      <c r="AE70" s="309"/>
      <c r="AF70" s="29"/>
      <c r="AH70" s="185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27">
        <v>12</v>
      </c>
      <c r="B71" s="98" t="str">
        <f>IF(AG71&lt;&gt;"",AH71,"")</f>
        <v>Th. Toản</v>
      </c>
      <c r="C71" s="780" t="s">
        <v>0</v>
      </c>
      <c r="D71" s="76" t="str">
        <f>AG71&amp;".1"</f>
        <v>L25.1</v>
      </c>
      <c r="E71" s="15" t="s">
        <v>3224</v>
      </c>
      <c r="F71" s="16">
        <v>4</v>
      </c>
      <c r="G71" s="16" t="s">
        <v>3633</v>
      </c>
      <c r="H71" s="18"/>
      <c r="I71" s="15" t="s">
        <v>3224</v>
      </c>
      <c r="J71" s="18">
        <v>4</v>
      </c>
      <c r="K71" s="645" t="s">
        <v>3633</v>
      </c>
      <c r="L71" s="19"/>
      <c r="M71" s="15" t="s">
        <v>3224</v>
      </c>
      <c r="N71" s="18">
        <v>4</v>
      </c>
      <c r="O71" s="16" t="s">
        <v>3633</v>
      </c>
      <c r="P71" s="19"/>
      <c r="Q71" s="15" t="s">
        <v>3224</v>
      </c>
      <c r="R71" s="17">
        <v>4</v>
      </c>
      <c r="S71" s="16" t="s">
        <v>3633</v>
      </c>
      <c r="T71" s="19"/>
      <c r="U71" s="15" t="s">
        <v>3224</v>
      </c>
      <c r="V71" s="18">
        <v>4</v>
      </c>
      <c r="W71" s="16" t="s">
        <v>3633</v>
      </c>
      <c r="X71" s="19"/>
      <c r="Y71" s="15"/>
      <c r="Z71" s="18"/>
      <c r="AA71" s="16"/>
      <c r="AB71" s="19"/>
      <c r="AC71" s="15" t="s">
        <v>3214</v>
      </c>
      <c r="AD71" s="17">
        <v>4</v>
      </c>
      <c r="AE71" s="16" t="s">
        <v>2283</v>
      </c>
      <c r="AF71" s="19"/>
      <c r="AG71" s="184" t="s">
        <v>81</v>
      </c>
      <c r="AH71" s="185" t="str">
        <f>IF(AG71&lt;&gt;"",VLOOKUP(AG71,MAGV!$B$6:$G$172,2,0),"")</f>
        <v>Th. Toản</v>
      </c>
      <c r="AI71" s="44">
        <f t="shared" si="0"/>
        <v>48</v>
      </c>
    </row>
    <row r="72" spans="1:35" ht="13" customHeight="1" x14ac:dyDescent="0.25">
      <c r="A72" s="326"/>
      <c r="B72" s="101">
        <f>SUM(F71:F76,J71:J76,N71:N76,R71:R76,V71:V76,Z71:Z76,AD71:AD76)</f>
        <v>48</v>
      </c>
      <c r="C72" s="781"/>
      <c r="D72" s="75" t="str">
        <f>AG71&amp;".2"</f>
        <v>L25.2</v>
      </c>
      <c r="E72" s="636"/>
      <c r="F72" s="22"/>
      <c r="G72" s="637" t="s">
        <v>4948</v>
      </c>
      <c r="H72" s="23"/>
      <c r="I72" s="20"/>
      <c r="J72" s="22"/>
      <c r="K72" s="638" t="s">
        <v>4949</v>
      </c>
      <c r="L72" s="23"/>
      <c r="M72" s="20"/>
      <c r="N72" s="22"/>
      <c r="O72" s="637" t="s">
        <v>4948</v>
      </c>
      <c r="P72" s="23"/>
      <c r="Q72" s="20"/>
      <c r="R72" s="24"/>
      <c r="S72" s="637" t="s">
        <v>4949</v>
      </c>
      <c r="T72" s="23"/>
      <c r="U72" s="20"/>
      <c r="V72" s="24"/>
      <c r="W72" s="637" t="s">
        <v>4948</v>
      </c>
      <c r="X72" s="23"/>
      <c r="Y72" s="20"/>
      <c r="Z72" s="24"/>
      <c r="AA72" s="637"/>
      <c r="AB72" s="23"/>
      <c r="AC72" s="20"/>
      <c r="AD72" s="24"/>
      <c r="AE72" s="637" t="s">
        <v>4952</v>
      </c>
      <c r="AF72" s="23"/>
      <c r="AH72" s="185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26"/>
      <c r="B73" s="99"/>
      <c r="C73" s="782" t="s">
        <v>1</v>
      </c>
      <c r="D73" s="75" t="str">
        <f>AG71&amp;".3"</f>
        <v>L25.3</v>
      </c>
      <c r="E73" s="618" t="s">
        <v>3224</v>
      </c>
      <c r="F73" s="622">
        <v>4</v>
      </c>
      <c r="G73" s="622" t="s">
        <v>3633</v>
      </c>
      <c r="H73" s="639"/>
      <c r="I73" s="618" t="s">
        <v>3214</v>
      </c>
      <c r="J73" s="620">
        <v>4</v>
      </c>
      <c r="K73" s="639" t="s">
        <v>2283</v>
      </c>
      <c r="L73" s="623"/>
      <c r="M73" s="618" t="s">
        <v>3214</v>
      </c>
      <c r="N73" s="619">
        <v>4</v>
      </c>
      <c r="O73" s="622" t="s">
        <v>2283</v>
      </c>
      <c r="P73" s="623"/>
      <c r="Q73" s="618" t="s">
        <v>3214</v>
      </c>
      <c r="R73" s="620">
        <v>4</v>
      </c>
      <c r="S73" s="622" t="s">
        <v>2283</v>
      </c>
      <c r="T73" s="623"/>
      <c r="U73" s="618" t="s">
        <v>3214</v>
      </c>
      <c r="V73" s="619">
        <v>4</v>
      </c>
      <c r="W73" s="622" t="s">
        <v>2283</v>
      </c>
      <c r="X73" s="623"/>
      <c r="Y73" s="618" t="s">
        <v>3214</v>
      </c>
      <c r="Z73" s="619">
        <v>4</v>
      </c>
      <c r="AA73" s="622" t="s">
        <v>2283</v>
      </c>
      <c r="AB73" s="623"/>
      <c r="AC73" s="618"/>
      <c r="AD73" s="620"/>
      <c r="AE73" s="622"/>
      <c r="AF73" s="29"/>
      <c r="AH73" s="185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26"/>
      <c r="B74" s="99"/>
      <c r="C74" s="783"/>
      <c r="D74" s="75" t="str">
        <f>AG71&amp;".4"</f>
        <v>L25.4</v>
      </c>
      <c r="E74" s="20"/>
      <c r="F74" s="21"/>
      <c r="G74" s="637" t="s">
        <v>4949</v>
      </c>
      <c r="H74" s="640"/>
      <c r="I74" s="20"/>
      <c r="J74" s="22"/>
      <c r="K74" s="638" t="s">
        <v>4772</v>
      </c>
      <c r="L74" s="23"/>
      <c r="M74" s="20"/>
      <c r="N74" s="22"/>
      <c r="O74" s="637" t="s">
        <v>4772</v>
      </c>
      <c r="P74" s="23"/>
      <c r="Q74" s="20"/>
      <c r="R74" s="24"/>
      <c r="S74" s="637" t="s">
        <v>4772</v>
      </c>
      <c r="T74" s="23"/>
      <c r="U74" s="20"/>
      <c r="V74" s="24"/>
      <c r="W74" s="637" t="s">
        <v>4952</v>
      </c>
      <c r="X74" s="23"/>
      <c r="Y74" s="20"/>
      <c r="Z74" s="621"/>
      <c r="AA74" s="641" t="s">
        <v>4952</v>
      </c>
      <c r="AB74" s="642"/>
      <c r="AC74" s="20"/>
      <c r="AD74" s="24"/>
      <c r="AE74" s="637"/>
      <c r="AF74" s="29"/>
      <c r="AH74" s="185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26"/>
      <c r="B75" s="99"/>
      <c r="C75" s="784" t="s">
        <v>542</v>
      </c>
      <c r="D75" s="75" t="str">
        <f>AG71&amp;".5"</f>
        <v>L25.5</v>
      </c>
      <c r="E75" s="25"/>
      <c r="F75" s="26"/>
      <c r="G75" s="26"/>
      <c r="H75" s="635"/>
      <c r="I75" s="25"/>
      <c r="J75" s="28"/>
      <c r="K75" s="635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643"/>
      <c r="AB75" s="644"/>
      <c r="AC75" s="25"/>
      <c r="AD75" s="27"/>
      <c r="AE75" s="26"/>
      <c r="AF75" s="29"/>
      <c r="AH75" s="185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26"/>
      <c r="B76" s="99"/>
      <c r="C76" s="784"/>
      <c r="D76" s="75" t="str">
        <f>AG71&amp;".6"</f>
        <v>L25.6</v>
      </c>
      <c r="E76" s="25"/>
      <c r="F76" s="26"/>
      <c r="G76" s="648"/>
      <c r="H76" s="635"/>
      <c r="I76" s="25"/>
      <c r="J76" s="28"/>
      <c r="K76" s="649"/>
      <c r="L76" s="29"/>
      <c r="M76" s="25"/>
      <c r="N76" s="28"/>
      <c r="O76" s="648"/>
      <c r="P76" s="29"/>
      <c r="Q76" s="25"/>
      <c r="R76" s="27"/>
      <c r="S76" s="648"/>
      <c r="T76" s="29"/>
      <c r="U76" s="25"/>
      <c r="V76" s="27"/>
      <c r="W76" s="648"/>
      <c r="X76" s="29"/>
      <c r="Y76" s="25"/>
      <c r="Z76" s="33"/>
      <c r="AA76" s="643"/>
      <c r="AB76" s="644"/>
      <c r="AC76" s="25"/>
      <c r="AD76" s="27"/>
      <c r="AE76" s="26"/>
      <c r="AF76" s="29"/>
      <c r="AH76" s="185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27">
        <v>13</v>
      </c>
      <c r="B77" s="98" t="str">
        <f>IF(AG77&lt;&gt;"",AH77,"")</f>
        <v>Th.Triều</v>
      </c>
      <c r="C77" s="780" t="s">
        <v>0</v>
      </c>
      <c r="D77" s="76" t="str">
        <f>AG77&amp;".1"</f>
        <v>L24.1</v>
      </c>
      <c r="E77" s="15"/>
      <c r="F77" s="16"/>
      <c r="G77" s="16"/>
      <c r="H77" s="18"/>
      <c r="I77" s="15"/>
      <c r="J77" s="18"/>
      <c r="K77" s="645"/>
      <c r="L77" s="19"/>
      <c r="M77" s="15"/>
      <c r="N77" s="18"/>
      <c r="O77" s="16"/>
      <c r="P77" s="19"/>
      <c r="Q77" s="15"/>
      <c r="R77" s="17"/>
      <c r="S77" s="16"/>
      <c r="T77" s="19"/>
      <c r="U77" s="15" t="s">
        <v>3523</v>
      </c>
      <c r="V77" s="18">
        <v>3</v>
      </c>
      <c r="W77" s="16">
        <v>107</v>
      </c>
      <c r="X77" s="19"/>
      <c r="Y77" s="15"/>
      <c r="Z77" s="18"/>
      <c r="AA77" s="16"/>
      <c r="AB77" s="19"/>
      <c r="AC77" s="15"/>
      <c r="AD77" s="17"/>
      <c r="AE77" s="16"/>
      <c r="AF77" s="19"/>
      <c r="AG77" s="184" t="s">
        <v>12</v>
      </c>
      <c r="AH77" s="185" t="str">
        <f>IF(AG77&lt;&gt;"",VLOOKUP(AG77,MAGV!$B$6:$G$172,2,0),"")</f>
        <v>Th.Triều</v>
      </c>
      <c r="AI77" s="44">
        <f t="shared" si="2"/>
        <v>3</v>
      </c>
    </row>
    <row r="78" spans="1:35" ht="13" customHeight="1" x14ac:dyDescent="0.25">
      <c r="A78" s="326"/>
      <c r="B78" s="101">
        <f>SUM(F77:F82,J77:J82,N77:N82,R77:R82,V77:V82,Z77:Z82,AD77:AD82)</f>
        <v>3</v>
      </c>
      <c r="C78" s="781"/>
      <c r="D78" s="75" t="str">
        <f>AG77&amp;".2"</f>
        <v>L24.2</v>
      </c>
      <c r="E78" s="636"/>
      <c r="F78" s="22"/>
      <c r="G78" s="637"/>
      <c r="H78" s="23"/>
      <c r="I78" s="20"/>
      <c r="J78" s="22"/>
      <c r="K78" s="638"/>
      <c r="L78" s="23"/>
      <c r="M78" s="20"/>
      <c r="N78" s="22"/>
      <c r="O78" s="637"/>
      <c r="P78" s="23"/>
      <c r="Q78" s="20"/>
      <c r="R78" s="24"/>
      <c r="S78" s="637"/>
      <c r="T78" s="23"/>
      <c r="U78" s="20"/>
      <c r="V78" s="24"/>
      <c r="W78" s="637" t="s">
        <v>4774</v>
      </c>
      <c r="X78" s="23"/>
      <c r="Y78" s="20"/>
      <c r="Z78" s="24"/>
      <c r="AA78" s="637"/>
      <c r="AB78" s="23"/>
      <c r="AC78" s="20"/>
      <c r="AD78" s="24"/>
      <c r="AE78" s="637"/>
      <c r="AF78" s="23"/>
      <c r="AH78" s="185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26"/>
      <c r="B79" s="99"/>
      <c r="C79" s="782" t="s">
        <v>1</v>
      </c>
      <c r="D79" s="75" t="str">
        <f>AG77&amp;".3"</f>
        <v>L24.3</v>
      </c>
      <c r="E79" s="618"/>
      <c r="F79" s="622"/>
      <c r="G79" s="622"/>
      <c r="H79" s="639"/>
      <c r="I79" s="618"/>
      <c r="J79" s="620"/>
      <c r="K79" s="639"/>
      <c r="L79" s="623"/>
      <c r="M79" s="618"/>
      <c r="N79" s="619"/>
      <c r="O79" s="622"/>
      <c r="P79" s="623"/>
      <c r="Q79" s="618"/>
      <c r="R79" s="620"/>
      <c r="S79" s="622"/>
      <c r="T79" s="623"/>
      <c r="U79" s="618"/>
      <c r="V79" s="619"/>
      <c r="W79" s="622"/>
      <c r="X79" s="623"/>
      <c r="Y79" s="618"/>
      <c r="Z79" s="619"/>
      <c r="AA79" s="622"/>
      <c r="AB79" s="623"/>
      <c r="AC79" s="618"/>
      <c r="AD79" s="620"/>
      <c r="AE79" s="622"/>
      <c r="AF79" s="29"/>
      <c r="AH79" s="185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26"/>
      <c r="B80" s="99"/>
      <c r="C80" s="783"/>
      <c r="D80" s="75" t="str">
        <f>AG77&amp;".4"</f>
        <v>L24.4</v>
      </c>
      <c r="E80" s="20"/>
      <c r="F80" s="21"/>
      <c r="G80" s="637"/>
      <c r="H80" s="640"/>
      <c r="I80" s="20"/>
      <c r="J80" s="22"/>
      <c r="K80" s="638"/>
      <c r="L80" s="23"/>
      <c r="M80" s="20"/>
      <c r="N80" s="22"/>
      <c r="O80" s="637"/>
      <c r="P80" s="23"/>
      <c r="Q80" s="20"/>
      <c r="R80" s="24"/>
      <c r="S80" s="637"/>
      <c r="T80" s="23"/>
      <c r="U80" s="20"/>
      <c r="V80" s="24"/>
      <c r="W80" s="637"/>
      <c r="X80" s="23"/>
      <c r="Y80" s="20"/>
      <c r="Z80" s="621"/>
      <c r="AA80" s="641"/>
      <c r="AB80" s="642"/>
      <c r="AC80" s="20"/>
      <c r="AD80" s="24"/>
      <c r="AE80" s="637"/>
      <c r="AF80" s="29"/>
      <c r="AH80" s="185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26"/>
      <c r="B81" s="99"/>
      <c r="C81" s="784" t="s">
        <v>542</v>
      </c>
      <c r="D81" s="75" t="str">
        <f>AG77&amp;".5"</f>
        <v>L24.5</v>
      </c>
      <c r="E81" s="25"/>
      <c r="F81" s="26"/>
      <c r="G81" s="26"/>
      <c r="H81" s="635"/>
      <c r="I81" s="25"/>
      <c r="J81" s="28"/>
      <c r="K81" s="635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643"/>
      <c r="AB81" s="644"/>
      <c r="AC81" s="25"/>
      <c r="AD81" s="27"/>
      <c r="AE81" s="26"/>
      <c r="AF81" s="29"/>
      <c r="AH81" s="185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26"/>
      <c r="B82" s="99"/>
      <c r="C82" s="784"/>
      <c r="D82" s="75" t="str">
        <f>AG77&amp;".6"</f>
        <v>L24.6</v>
      </c>
      <c r="E82" s="25"/>
      <c r="F82" s="26"/>
      <c r="G82" s="648"/>
      <c r="H82" s="635"/>
      <c r="I82" s="25"/>
      <c r="J82" s="28"/>
      <c r="K82" s="649"/>
      <c r="L82" s="29"/>
      <c r="M82" s="25"/>
      <c r="N82" s="28"/>
      <c r="O82" s="648"/>
      <c r="P82" s="29"/>
      <c r="Q82" s="25"/>
      <c r="R82" s="27"/>
      <c r="S82" s="648"/>
      <c r="T82" s="29"/>
      <c r="U82" s="25"/>
      <c r="V82" s="27"/>
      <c r="W82" s="26"/>
      <c r="X82" s="29"/>
      <c r="Y82" s="25"/>
      <c r="Z82" s="33"/>
      <c r="AA82" s="643"/>
      <c r="AB82" s="644"/>
      <c r="AC82" s="25"/>
      <c r="AD82" s="27"/>
      <c r="AE82" s="26"/>
      <c r="AF82" s="29"/>
      <c r="AH82" s="185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27">
        <v>14</v>
      </c>
      <c r="B83" s="98" t="str">
        <f>IF(AG83&lt;&gt;"",AH83,"")</f>
        <v>Th.Tùng</v>
      </c>
      <c r="C83" s="780" t="s">
        <v>0</v>
      </c>
      <c r="D83" s="76" t="str">
        <f>AG83&amp;".1"</f>
        <v>L19.1</v>
      </c>
      <c r="E83" s="15" t="s">
        <v>3220</v>
      </c>
      <c r="F83" s="16">
        <v>4</v>
      </c>
      <c r="G83" s="16"/>
      <c r="H83" s="18"/>
      <c r="I83" s="15" t="s">
        <v>3220</v>
      </c>
      <c r="J83" s="18">
        <v>4</v>
      </c>
      <c r="K83" s="645"/>
      <c r="L83" s="19"/>
      <c r="M83" s="15" t="s">
        <v>3623</v>
      </c>
      <c r="N83" s="18">
        <v>4</v>
      </c>
      <c r="O83" s="16"/>
      <c r="P83" s="19"/>
      <c r="Q83" s="15" t="s">
        <v>3623</v>
      </c>
      <c r="R83" s="17">
        <v>4</v>
      </c>
      <c r="S83" s="16"/>
      <c r="T83" s="19"/>
      <c r="U83" s="15" t="s">
        <v>3623</v>
      </c>
      <c r="V83" s="18">
        <v>4</v>
      </c>
      <c r="W83" s="16"/>
      <c r="X83" s="19"/>
      <c r="Y83" s="15" t="s">
        <v>3623</v>
      </c>
      <c r="Z83" s="18">
        <v>4</v>
      </c>
      <c r="AA83" s="16"/>
      <c r="AB83" s="19"/>
      <c r="AC83" s="15"/>
      <c r="AD83" s="17"/>
      <c r="AE83" s="16"/>
      <c r="AF83" s="19"/>
      <c r="AG83" s="184" t="s">
        <v>50</v>
      </c>
      <c r="AH83" s="185" t="str">
        <f>IF(AG83&lt;&gt;"",VLOOKUP(AG83,MAGV!$B$6:$G$172,2,0),"")</f>
        <v>Th.Tùng</v>
      </c>
      <c r="AI83" s="44">
        <f t="shared" si="2"/>
        <v>48</v>
      </c>
    </row>
    <row r="84" spans="1:35" ht="13" customHeight="1" x14ac:dyDescent="0.25">
      <c r="A84" s="326"/>
      <c r="B84" s="101">
        <f>SUM(F83:F88,J83:J88,N83:N88,R83:R88,V83:V88,Z83:Z88,AD83:AD88)</f>
        <v>48</v>
      </c>
      <c r="C84" s="781"/>
      <c r="D84" s="75" t="str">
        <f>AG83&amp;".2"</f>
        <v>L19.2</v>
      </c>
      <c r="E84" s="636"/>
      <c r="F84" s="22"/>
      <c r="G84" s="637" t="s">
        <v>4698</v>
      </c>
      <c r="H84" s="23"/>
      <c r="I84" s="20"/>
      <c r="J84" s="22"/>
      <c r="K84" s="638" t="s">
        <v>4698</v>
      </c>
      <c r="L84" s="23"/>
      <c r="M84" s="20"/>
      <c r="N84" s="22"/>
      <c r="O84" s="637" t="s">
        <v>3562</v>
      </c>
      <c r="P84" s="23"/>
      <c r="Q84" s="20"/>
      <c r="R84" s="24"/>
      <c r="S84" s="637" t="s">
        <v>3562</v>
      </c>
      <c r="T84" s="23"/>
      <c r="U84" s="20"/>
      <c r="V84" s="24"/>
      <c r="W84" s="637" t="s">
        <v>3562</v>
      </c>
      <c r="X84" s="23"/>
      <c r="Y84" s="20"/>
      <c r="Z84" s="24"/>
      <c r="AA84" s="637" t="s">
        <v>3562</v>
      </c>
      <c r="AB84" s="23"/>
      <c r="AC84" s="20"/>
      <c r="AD84" s="24"/>
      <c r="AE84" s="637"/>
      <c r="AF84" s="23"/>
      <c r="AH84" s="185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26"/>
      <c r="B85" s="99"/>
      <c r="C85" s="782" t="s">
        <v>1</v>
      </c>
      <c r="D85" s="75" t="str">
        <f>AG83&amp;".3"</f>
        <v>L19.3</v>
      </c>
      <c r="E85" s="618" t="s">
        <v>3220</v>
      </c>
      <c r="F85" s="622">
        <v>4</v>
      </c>
      <c r="G85" s="622"/>
      <c r="H85" s="639"/>
      <c r="I85" s="618" t="s">
        <v>3220</v>
      </c>
      <c r="J85" s="620">
        <v>4</v>
      </c>
      <c r="K85" s="646"/>
      <c r="L85" s="623"/>
      <c r="M85" s="618" t="s">
        <v>3641</v>
      </c>
      <c r="N85" s="619">
        <v>4</v>
      </c>
      <c r="O85" s="622"/>
      <c r="P85" s="623"/>
      <c r="Q85" s="618" t="s">
        <v>3641</v>
      </c>
      <c r="R85" s="620">
        <v>4</v>
      </c>
      <c r="S85" s="622"/>
      <c r="T85" s="623"/>
      <c r="U85" s="618" t="s">
        <v>3641</v>
      </c>
      <c r="V85" s="619">
        <v>4</v>
      </c>
      <c r="W85" s="622"/>
      <c r="X85" s="623"/>
      <c r="Y85" s="618" t="s">
        <v>3641</v>
      </c>
      <c r="Z85" s="619">
        <v>4</v>
      </c>
      <c r="AA85" s="622"/>
      <c r="AB85" s="623"/>
      <c r="AC85" s="618"/>
      <c r="AD85" s="620"/>
      <c r="AE85" s="622"/>
      <c r="AF85" s="29"/>
      <c r="AH85" s="185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26"/>
      <c r="B86" s="99"/>
      <c r="C86" s="783"/>
      <c r="D86" s="75" t="str">
        <f>AG83&amp;".4"</f>
        <v>L19.4</v>
      </c>
      <c r="E86" s="20"/>
      <c r="F86" s="21"/>
      <c r="G86" s="637" t="s">
        <v>4699</v>
      </c>
      <c r="H86" s="640"/>
      <c r="I86" s="20"/>
      <c r="J86" s="22"/>
      <c r="K86" s="638" t="s">
        <v>4699</v>
      </c>
      <c r="L86" s="23"/>
      <c r="M86" s="20"/>
      <c r="N86" s="22"/>
      <c r="O86" s="637" t="s">
        <v>4711</v>
      </c>
      <c r="P86" s="23"/>
      <c r="Q86" s="20"/>
      <c r="R86" s="24"/>
      <c r="S86" s="637" t="s">
        <v>4711</v>
      </c>
      <c r="T86" s="23"/>
      <c r="U86" s="20"/>
      <c r="V86" s="24"/>
      <c r="W86" s="637" t="s">
        <v>4711</v>
      </c>
      <c r="X86" s="23"/>
      <c r="Y86" s="20"/>
      <c r="Z86" s="621"/>
      <c r="AA86" s="641" t="s">
        <v>4711</v>
      </c>
      <c r="AB86" s="642"/>
      <c r="AC86" s="20"/>
      <c r="AD86" s="24"/>
      <c r="AE86" s="637"/>
      <c r="AF86" s="29"/>
      <c r="AH86" s="185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26"/>
      <c r="B87" s="99"/>
      <c r="C87" s="784" t="s">
        <v>542</v>
      </c>
      <c r="D87" s="75" t="str">
        <f>AG83&amp;".5"</f>
        <v>L19.5</v>
      </c>
      <c r="E87" s="25"/>
      <c r="F87" s="26"/>
      <c r="G87" s="26"/>
      <c r="H87" s="635"/>
      <c r="I87" s="25"/>
      <c r="J87" s="28"/>
      <c r="K87" s="635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643"/>
      <c r="AB87" s="644"/>
      <c r="AC87" s="25"/>
      <c r="AD87" s="27"/>
      <c r="AE87" s="26"/>
      <c r="AF87" s="29"/>
      <c r="AH87" s="185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26"/>
      <c r="B88" s="99"/>
      <c r="C88" s="784"/>
      <c r="D88" s="75" t="str">
        <f>AG83&amp;".6"</f>
        <v>L19.6</v>
      </c>
      <c r="E88" s="25"/>
      <c r="F88" s="26"/>
      <c r="G88" s="648"/>
      <c r="H88" s="635"/>
      <c r="I88" s="25"/>
      <c r="J88" s="28"/>
      <c r="K88" s="649"/>
      <c r="L88" s="29"/>
      <c r="M88" s="25"/>
      <c r="N88" s="28"/>
      <c r="O88" s="648"/>
      <c r="P88" s="29"/>
      <c r="Q88" s="25"/>
      <c r="R88" s="27"/>
      <c r="S88" s="648"/>
      <c r="T88" s="29"/>
      <c r="U88" s="25"/>
      <c r="V88" s="27"/>
      <c r="W88" s="648"/>
      <c r="X88" s="29"/>
      <c r="Y88" s="25"/>
      <c r="Z88" s="33"/>
      <c r="AA88" s="658"/>
      <c r="AB88" s="644"/>
      <c r="AC88" s="25"/>
      <c r="AD88" s="27"/>
      <c r="AE88" s="26"/>
      <c r="AF88" s="29"/>
      <c r="AH88" s="185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27">
        <v>15</v>
      </c>
      <c r="B89" s="98" t="str">
        <f>IF(AG89&lt;&gt;"",AH89,"")</f>
        <v>Th.Tú</v>
      </c>
      <c r="C89" s="780" t="s">
        <v>0</v>
      </c>
      <c r="D89" s="76" t="str">
        <f>AG89&amp;".1"</f>
        <v>L29.1</v>
      </c>
      <c r="E89" s="15"/>
      <c r="F89" s="16"/>
      <c r="G89" s="16"/>
      <c r="H89" s="18"/>
      <c r="I89" s="15" t="s">
        <v>3589</v>
      </c>
      <c r="J89" s="18">
        <v>4</v>
      </c>
      <c r="K89" s="645" t="s">
        <v>4718</v>
      </c>
      <c r="L89" s="19"/>
      <c r="M89" s="15" t="s">
        <v>3589</v>
      </c>
      <c r="N89" s="18">
        <v>4</v>
      </c>
      <c r="O89" s="16" t="s">
        <v>4718</v>
      </c>
      <c r="P89" s="19"/>
      <c r="Q89" s="15" t="s">
        <v>3589</v>
      </c>
      <c r="R89" s="17">
        <v>4</v>
      </c>
      <c r="S89" s="16" t="s">
        <v>4718</v>
      </c>
      <c r="T89" s="19"/>
      <c r="U89" s="15" t="s">
        <v>3589</v>
      </c>
      <c r="V89" s="18">
        <v>4</v>
      </c>
      <c r="W89" s="16" t="s">
        <v>4718</v>
      </c>
      <c r="X89" s="19"/>
      <c r="Y89" s="15"/>
      <c r="Z89" s="18"/>
      <c r="AA89" s="16"/>
      <c r="AB89" s="19"/>
      <c r="AC89" s="15"/>
      <c r="AD89" s="17"/>
      <c r="AE89" s="16"/>
      <c r="AF89" s="19"/>
      <c r="AG89" s="184" t="s">
        <v>820</v>
      </c>
      <c r="AH89" s="185" t="str">
        <f>IF(AG89&lt;&gt;"",VLOOKUP(AG89,MAGV!$B$6:$G$172,2,0),"")</f>
        <v>Th.Tú</v>
      </c>
      <c r="AI89" s="44">
        <f t="shared" si="2"/>
        <v>28</v>
      </c>
    </row>
    <row r="90" spans="1:35" ht="13" customHeight="1" x14ac:dyDescent="0.25">
      <c r="A90" s="326"/>
      <c r="B90" s="101">
        <f>SUM(F89:F94,J89:J94,N89:N94,R89:R94,V89:V94,Z89:Z94,AD89:AD94)</f>
        <v>28</v>
      </c>
      <c r="C90" s="781"/>
      <c r="D90" s="75" t="str">
        <f>AG89&amp;".2"</f>
        <v>L29.2</v>
      </c>
      <c r="E90" s="636"/>
      <c r="F90" s="22"/>
      <c r="G90" s="637"/>
      <c r="H90" s="23"/>
      <c r="I90" s="20"/>
      <c r="J90" s="22"/>
      <c r="K90" s="638" t="s">
        <v>3575</v>
      </c>
      <c r="L90" s="23"/>
      <c r="M90" s="20"/>
      <c r="N90" s="22"/>
      <c r="O90" s="637" t="s">
        <v>3576</v>
      </c>
      <c r="P90" s="23"/>
      <c r="Q90" s="20"/>
      <c r="R90" s="24"/>
      <c r="S90" s="637" t="s">
        <v>3575</v>
      </c>
      <c r="T90" s="23"/>
      <c r="U90" s="20"/>
      <c r="V90" s="24"/>
      <c r="W90" s="637" t="s">
        <v>3576</v>
      </c>
      <c r="X90" s="23"/>
      <c r="Y90" s="20"/>
      <c r="Z90" s="24"/>
      <c r="AA90" s="637"/>
      <c r="AB90" s="23"/>
      <c r="AC90" s="20"/>
      <c r="AD90" s="24"/>
      <c r="AE90" s="637"/>
      <c r="AF90" s="23"/>
      <c r="AH90" s="185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26"/>
      <c r="B91" s="99"/>
      <c r="C91" s="782" t="s">
        <v>1</v>
      </c>
      <c r="D91" s="75" t="str">
        <f>AG89&amp;".3"</f>
        <v>L29.3</v>
      </c>
      <c r="E91" s="618"/>
      <c r="F91" s="622"/>
      <c r="G91" s="622"/>
      <c r="H91" s="639"/>
      <c r="I91" s="618" t="s">
        <v>3221</v>
      </c>
      <c r="J91" s="620">
        <v>4</v>
      </c>
      <c r="K91" s="639" t="s">
        <v>3591</v>
      </c>
      <c r="L91" s="623"/>
      <c r="M91" s="618"/>
      <c r="N91" s="619"/>
      <c r="O91" s="622"/>
      <c r="P91" s="623"/>
      <c r="Q91" s="618" t="s">
        <v>3221</v>
      </c>
      <c r="R91" s="620">
        <v>4</v>
      </c>
      <c r="S91" s="622" t="s">
        <v>3591</v>
      </c>
      <c r="T91" s="623"/>
      <c r="U91" s="618" t="s">
        <v>3221</v>
      </c>
      <c r="V91" s="619">
        <v>4</v>
      </c>
      <c r="W91" s="622" t="s">
        <v>3591</v>
      </c>
      <c r="X91" s="623"/>
      <c r="Y91" s="618"/>
      <c r="Z91" s="619"/>
      <c r="AA91" s="622"/>
      <c r="AB91" s="623"/>
      <c r="AC91" s="618"/>
      <c r="AD91" s="620"/>
      <c r="AE91" s="622"/>
      <c r="AF91" s="29"/>
      <c r="AH91" s="185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26"/>
      <c r="B92" s="99"/>
      <c r="C92" s="783"/>
      <c r="D92" s="75" t="str">
        <f>AG89&amp;".4"</f>
        <v>L29.4</v>
      </c>
      <c r="E92" s="20"/>
      <c r="F92" s="21"/>
      <c r="G92" s="637"/>
      <c r="H92" s="640"/>
      <c r="I92" s="20"/>
      <c r="J92" s="22"/>
      <c r="K92" s="638" t="s">
        <v>4958</v>
      </c>
      <c r="L92" s="23"/>
      <c r="M92" s="20"/>
      <c r="N92" s="22"/>
      <c r="O92" s="637"/>
      <c r="P92" s="23"/>
      <c r="Q92" s="20"/>
      <c r="R92" s="24"/>
      <c r="S92" s="637" t="s">
        <v>4958</v>
      </c>
      <c r="T92" s="23"/>
      <c r="U92" s="20"/>
      <c r="V92" s="24"/>
      <c r="W92" s="637" t="s">
        <v>4958</v>
      </c>
      <c r="X92" s="23"/>
      <c r="Y92" s="20"/>
      <c r="Z92" s="621"/>
      <c r="AA92" s="641"/>
      <c r="AB92" s="642"/>
      <c r="AC92" s="20"/>
      <c r="AD92" s="24"/>
      <c r="AE92" s="637"/>
      <c r="AF92" s="29"/>
      <c r="AH92" s="185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26"/>
      <c r="B93" s="99"/>
      <c r="C93" s="784" t="s">
        <v>542</v>
      </c>
      <c r="D93" s="75" t="str">
        <f>AG89&amp;".5"</f>
        <v>L29.5</v>
      </c>
      <c r="E93" s="25"/>
      <c r="F93" s="26"/>
      <c r="G93" s="26"/>
      <c r="H93" s="635"/>
      <c r="I93" s="25"/>
      <c r="J93" s="28"/>
      <c r="K93" s="635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643"/>
      <c r="AB93" s="644"/>
      <c r="AC93" s="25"/>
      <c r="AD93" s="27"/>
      <c r="AE93" s="26"/>
      <c r="AF93" s="29"/>
      <c r="AH93" s="185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26"/>
      <c r="B94" s="99"/>
      <c r="C94" s="784"/>
      <c r="D94" s="75" t="str">
        <f>AG89&amp;".6"</f>
        <v>L29.6</v>
      </c>
      <c r="E94" s="25"/>
      <c r="F94" s="26"/>
      <c r="G94" s="648"/>
      <c r="H94" s="635"/>
      <c r="I94" s="25"/>
      <c r="J94" s="28"/>
      <c r="K94" s="649"/>
      <c r="L94" s="29"/>
      <c r="M94" s="25"/>
      <c r="N94" s="28"/>
      <c r="O94" s="648"/>
      <c r="P94" s="29"/>
      <c r="Q94" s="25"/>
      <c r="R94" s="27"/>
      <c r="S94" s="648"/>
      <c r="T94" s="29"/>
      <c r="U94" s="25"/>
      <c r="V94" s="27"/>
      <c r="W94" s="648"/>
      <c r="X94" s="29"/>
      <c r="Y94" s="25"/>
      <c r="Z94" s="33"/>
      <c r="AA94" s="658"/>
      <c r="AB94" s="644"/>
      <c r="AC94" s="25"/>
      <c r="AD94" s="27"/>
      <c r="AE94" s="26"/>
      <c r="AF94" s="29"/>
      <c r="AH94" s="185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27">
        <v>17</v>
      </c>
      <c r="B95" s="98" t="str">
        <f>IF(AG95&lt;&gt;"",AH95,"")</f>
        <v>Th. Tuấn</v>
      </c>
      <c r="C95" s="780" t="s">
        <v>0</v>
      </c>
      <c r="D95" s="76" t="str">
        <f>AG95&amp;".1"</f>
        <v>L30.1</v>
      </c>
      <c r="E95" s="15" t="s">
        <v>3217</v>
      </c>
      <c r="F95" s="16">
        <v>4</v>
      </c>
      <c r="G95" s="16"/>
      <c r="H95" s="18"/>
      <c r="I95" s="15" t="s">
        <v>3217</v>
      </c>
      <c r="J95" s="18">
        <v>4</v>
      </c>
      <c r="K95" s="645"/>
      <c r="L95" s="19"/>
      <c r="M95" s="15" t="s">
        <v>3217</v>
      </c>
      <c r="N95" s="18">
        <v>4</v>
      </c>
      <c r="O95" s="16"/>
      <c r="P95" s="19"/>
      <c r="Q95" s="15" t="s">
        <v>3217</v>
      </c>
      <c r="R95" s="17">
        <v>4</v>
      </c>
      <c r="S95" s="657"/>
      <c r="T95" s="19"/>
      <c r="U95" s="15" t="s">
        <v>3217</v>
      </c>
      <c r="V95" s="18">
        <v>4</v>
      </c>
      <c r="W95" s="657"/>
      <c r="X95" s="19"/>
      <c r="Y95" s="15" t="s">
        <v>3217</v>
      </c>
      <c r="Z95" s="18">
        <v>4</v>
      </c>
      <c r="AA95" s="16"/>
      <c r="AB95" s="19"/>
      <c r="AC95" s="15"/>
      <c r="AD95" s="17"/>
      <c r="AE95" s="16"/>
      <c r="AF95" s="19"/>
      <c r="AG95" s="28" t="s">
        <v>1250</v>
      </c>
      <c r="AH95" s="185" t="str">
        <f>IF(AG95&lt;&gt;"",VLOOKUP(AG95,MAGV!$B$6:$G$172,2,0),"")</f>
        <v>Th. Tuấn</v>
      </c>
      <c r="AI95" s="44">
        <f t="shared" si="2"/>
        <v>48</v>
      </c>
    </row>
    <row r="96" spans="1:35" ht="13" customHeight="1" x14ac:dyDescent="0.25">
      <c r="A96" s="326"/>
      <c r="B96" s="101">
        <f>SUM(F95:F100,J95:J100,N95:N100,R95:R100,V95:V100,Z95:Z100,AD95:AD100)</f>
        <v>48</v>
      </c>
      <c r="C96" s="781"/>
      <c r="D96" s="75" t="str">
        <f>AG95&amp;".2"</f>
        <v>L30.2</v>
      </c>
      <c r="E96" s="636"/>
      <c r="F96" s="22"/>
      <c r="G96" s="637" t="s">
        <v>4696</v>
      </c>
      <c r="H96" s="23"/>
      <c r="I96" s="20"/>
      <c r="J96" s="22"/>
      <c r="K96" s="638" t="s">
        <v>4696</v>
      </c>
      <c r="L96" s="23"/>
      <c r="M96" s="20"/>
      <c r="N96" s="22"/>
      <c r="O96" s="637" t="s">
        <v>4696</v>
      </c>
      <c r="P96" s="23"/>
      <c r="Q96" s="20"/>
      <c r="R96" s="24"/>
      <c r="S96" s="637" t="s">
        <v>4698</v>
      </c>
      <c r="T96" s="23"/>
      <c r="U96" s="20"/>
      <c r="V96" s="24"/>
      <c r="W96" s="637" t="s">
        <v>4698</v>
      </c>
      <c r="X96" s="23"/>
      <c r="Y96" s="20"/>
      <c r="Z96" s="24"/>
      <c r="AA96" s="637" t="s">
        <v>4698</v>
      </c>
      <c r="AB96" s="23"/>
      <c r="AC96" s="20"/>
      <c r="AD96" s="24"/>
      <c r="AE96" s="637"/>
      <c r="AF96" s="23"/>
      <c r="AH96" s="185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26"/>
      <c r="B97" s="99"/>
      <c r="C97" s="782" t="s">
        <v>1</v>
      </c>
      <c r="D97" s="75" t="str">
        <f>AG95&amp;".3"</f>
        <v>L30.3</v>
      </c>
      <c r="E97" s="618" t="s">
        <v>3217</v>
      </c>
      <c r="F97" s="622">
        <v>4</v>
      </c>
      <c r="G97" s="622"/>
      <c r="H97" s="639"/>
      <c r="I97" s="618" t="s">
        <v>3217</v>
      </c>
      <c r="J97" s="620">
        <v>4</v>
      </c>
      <c r="K97" s="639"/>
      <c r="L97" s="623"/>
      <c r="M97" s="618" t="s">
        <v>3217</v>
      </c>
      <c r="N97" s="619">
        <v>4</v>
      </c>
      <c r="O97" s="622"/>
      <c r="P97" s="623"/>
      <c r="Q97" s="618" t="s">
        <v>3217</v>
      </c>
      <c r="R97" s="620">
        <v>4</v>
      </c>
      <c r="S97" s="622"/>
      <c r="T97" s="623"/>
      <c r="U97" s="618" t="s">
        <v>3217</v>
      </c>
      <c r="V97" s="619">
        <v>4</v>
      </c>
      <c r="W97" s="622"/>
      <c r="X97" s="623"/>
      <c r="Y97" s="618" t="s">
        <v>3217</v>
      </c>
      <c r="Z97" s="619">
        <v>4</v>
      </c>
      <c r="AA97" s="622"/>
      <c r="AB97" s="623"/>
      <c r="AC97" s="618"/>
      <c r="AD97" s="620"/>
      <c r="AE97" s="622"/>
      <c r="AF97" s="29"/>
      <c r="AH97" s="185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26"/>
      <c r="B98" s="99"/>
      <c r="C98" s="783"/>
      <c r="D98" s="75" t="str">
        <f>AG95&amp;".4"</f>
        <v>L30.4</v>
      </c>
      <c r="E98" s="20"/>
      <c r="F98" s="21"/>
      <c r="G98" s="637" t="s">
        <v>4697</v>
      </c>
      <c r="H98" s="640"/>
      <c r="I98" s="20"/>
      <c r="J98" s="22"/>
      <c r="K98" s="638" t="s">
        <v>4697</v>
      </c>
      <c r="L98" s="23"/>
      <c r="M98" s="20"/>
      <c r="N98" s="22"/>
      <c r="O98" s="637" t="s">
        <v>4697</v>
      </c>
      <c r="P98" s="23"/>
      <c r="Q98" s="20"/>
      <c r="R98" s="24"/>
      <c r="S98" s="637" t="s">
        <v>4699</v>
      </c>
      <c r="T98" s="23"/>
      <c r="U98" s="20"/>
      <c r="V98" s="24"/>
      <c r="W98" s="637" t="s">
        <v>4699</v>
      </c>
      <c r="X98" s="23"/>
      <c r="Y98" s="20"/>
      <c r="Z98" s="621"/>
      <c r="AA98" s="641" t="s">
        <v>4699</v>
      </c>
      <c r="AB98" s="642"/>
      <c r="AC98" s="20"/>
      <c r="AD98" s="24"/>
      <c r="AE98" s="637"/>
      <c r="AF98" s="29"/>
      <c r="AH98" s="185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26"/>
      <c r="B99" s="99"/>
      <c r="C99" s="784" t="s">
        <v>542</v>
      </c>
      <c r="D99" s="75" t="str">
        <f>AG95&amp;".5"</f>
        <v>L30.5</v>
      </c>
      <c r="E99" s="25"/>
      <c r="F99" s="26"/>
      <c r="G99" s="26"/>
      <c r="H99" s="635"/>
      <c r="I99" s="25"/>
      <c r="J99" s="28"/>
      <c r="K99" s="635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643"/>
      <c r="AB99" s="644"/>
      <c r="AC99" s="25"/>
      <c r="AD99" s="27"/>
      <c r="AE99" s="26"/>
      <c r="AF99" s="29"/>
      <c r="AH99" s="185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26"/>
      <c r="B100" s="99"/>
      <c r="C100" s="784"/>
      <c r="D100" s="75" t="str">
        <f>AG95&amp;".6"</f>
        <v>L30.6</v>
      </c>
      <c r="E100" s="25"/>
      <c r="F100" s="26"/>
      <c r="G100" s="648"/>
      <c r="H100" s="635"/>
      <c r="I100" s="25"/>
      <c r="J100" s="28"/>
      <c r="K100" s="649"/>
      <c r="L100" s="29"/>
      <c r="M100" s="25"/>
      <c r="N100" s="28"/>
      <c r="O100" s="648"/>
      <c r="P100" s="29"/>
      <c r="Q100" s="25"/>
      <c r="R100" s="27"/>
      <c r="S100" s="648"/>
      <c r="T100" s="29"/>
      <c r="U100" s="25"/>
      <c r="V100" s="27"/>
      <c r="W100" s="648"/>
      <c r="X100" s="29"/>
      <c r="Y100" s="25"/>
      <c r="Z100" s="33"/>
      <c r="AA100" s="643"/>
      <c r="AB100" s="644"/>
      <c r="AC100" s="25"/>
      <c r="AD100" s="27"/>
      <c r="AE100" s="26"/>
      <c r="AF100" s="29"/>
      <c r="AH100" s="185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27">
        <v>18</v>
      </c>
      <c r="B101" s="98" t="str">
        <f>IF(AG101&lt;&gt;"",AH101,"")</f>
        <v>Th. Linh</v>
      </c>
      <c r="C101" s="780" t="s">
        <v>0</v>
      </c>
      <c r="D101" s="76" t="str">
        <f>AG101&amp;".1"</f>
        <v>L31.1</v>
      </c>
      <c r="E101" s="15"/>
      <c r="F101" s="16"/>
      <c r="G101" s="16"/>
      <c r="H101" s="18"/>
      <c r="I101" s="15"/>
      <c r="J101" s="18"/>
      <c r="K101" s="645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1252</v>
      </c>
      <c r="AH101" s="185" t="str">
        <f>IF(AG101&lt;&gt;"",VLOOKUP(AG101,MAGV!$B$6:$G$172,2,0),"")</f>
        <v>Th. Linh</v>
      </c>
      <c r="AI101" s="44">
        <f t="shared" si="2"/>
        <v>16</v>
      </c>
    </row>
    <row r="102" spans="1:35" ht="13" customHeight="1" x14ac:dyDescent="0.25">
      <c r="A102" s="326"/>
      <c r="B102" s="101">
        <f>SUM(F101:F106,J101:J106,N101:N106,R101:R106,V101:V106,Z101:Z106,AD101:AD106)</f>
        <v>16</v>
      </c>
      <c r="C102" s="781"/>
      <c r="D102" s="75" t="str">
        <f>AG101&amp;".2"</f>
        <v>L31.2</v>
      </c>
      <c r="E102" s="636"/>
      <c r="F102" s="22"/>
      <c r="G102" s="637"/>
      <c r="H102" s="23"/>
      <c r="I102" s="20"/>
      <c r="J102" s="22"/>
      <c r="K102" s="638"/>
      <c r="L102" s="23"/>
      <c r="M102" s="20"/>
      <c r="N102" s="22"/>
      <c r="O102" s="637"/>
      <c r="P102" s="23"/>
      <c r="Q102" s="20"/>
      <c r="R102" s="24"/>
      <c r="S102" s="637"/>
      <c r="T102" s="23"/>
      <c r="U102" s="20"/>
      <c r="V102" s="24"/>
      <c r="W102" s="637"/>
      <c r="X102" s="23"/>
      <c r="Y102" s="20"/>
      <c r="Z102" s="24"/>
      <c r="AA102" s="637"/>
      <c r="AB102" s="23"/>
      <c r="AC102" s="20"/>
      <c r="AD102" s="24"/>
      <c r="AE102" s="637"/>
      <c r="AF102" s="23"/>
      <c r="AH102" s="185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26"/>
      <c r="B103" s="99"/>
      <c r="C103" s="782" t="s">
        <v>1</v>
      </c>
      <c r="D103" s="75" t="str">
        <f>AG101&amp;".3"</f>
        <v>L31.3</v>
      </c>
      <c r="E103" s="618"/>
      <c r="F103" s="622"/>
      <c r="G103" s="622"/>
      <c r="H103" s="639"/>
      <c r="I103" s="618" t="s">
        <v>3220</v>
      </c>
      <c r="J103" s="620">
        <v>4</v>
      </c>
      <c r="K103" s="639" t="s">
        <v>3650</v>
      </c>
      <c r="L103" s="623"/>
      <c r="M103" s="618" t="s">
        <v>3220</v>
      </c>
      <c r="N103" s="619">
        <v>4</v>
      </c>
      <c r="O103" s="622" t="s">
        <v>3650</v>
      </c>
      <c r="P103" s="623"/>
      <c r="Q103" s="618" t="s">
        <v>3220</v>
      </c>
      <c r="R103" s="620">
        <v>4</v>
      </c>
      <c r="S103" s="622" t="s">
        <v>3650</v>
      </c>
      <c r="T103" s="623"/>
      <c r="U103" s="618" t="s">
        <v>3220</v>
      </c>
      <c r="V103" s="619">
        <v>4</v>
      </c>
      <c r="W103" s="622" t="s">
        <v>3650</v>
      </c>
      <c r="X103" s="623"/>
      <c r="Y103" s="618"/>
      <c r="Z103" s="619"/>
      <c r="AA103" s="622"/>
      <c r="AB103" s="623"/>
      <c r="AC103" s="618"/>
      <c r="AD103" s="620"/>
      <c r="AE103" s="622"/>
      <c r="AF103" s="29"/>
      <c r="AH103" s="185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26"/>
      <c r="B104" s="99"/>
      <c r="C104" s="783"/>
      <c r="D104" s="75" t="str">
        <f>AG101&amp;".4"</f>
        <v>L31.4</v>
      </c>
      <c r="E104" s="20"/>
      <c r="F104" s="21"/>
      <c r="G104" s="637"/>
      <c r="H104" s="640"/>
      <c r="I104" s="20"/>
      <c r="J104" s="22"/>
      <c r="K104" s="638" t="s">
        <v>4764</v>
      </c>
      <c r="L104" s="23"/>
      <c r="M104" s="20"/>
      <c r="N104" s="22"/>
      <c r="O104" s="637" t="s">
        <v>4765</v>
      </c>
      <c r="P104" s="23"/>
      <c r="Q104" s="20"/>
      <c r="R104" s="24"/>
      <c r="S104" s="637" t="s">
        <v>4764</v>
      </c>
      <c r="T104" s="23"/>
      <c r="U104" s="20"/>
      <c r="V104" s="24"/>
      <c r="W104" s="637" t="s">
        <v>4765</v>
      </c>
      <c r="X104" s="23"/>
      <c r="Y104" s="20"/>
      <c r="Z104" s="621"/>
      <c r="AA104" s="641"/>
      <c r="AB104" s="642"/>
      <c r="AC104" s="20"/>
      <c r="AD104" s="24"/>
      <c r="AE104" s="637"/>
      <c r="AF104" s="29"/>
      <c r="AH104" s="185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26"/>
      <c r="B105" s="99"/>
      <c r="C105" s="784" t="s">
        <v>542</v>
      </c>
      <c r="D105" s="75" t="str">
        <f>AG101&amp;".5"</f>
        <v>L31.5</v>
      </c>
      <c r="E105" s="25"/>
      <c r="F105" s="26"/>
      <c r="G105" s="26"/>
      <c r="H105" s="635"/>
      <c r="I105" s="25"/>
      <c r="J105" s="28"/>
      <c r="K105" s="635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643"/>
      <c r="AB105" s="644"/>
      <c r="AC105" s="25"/>
      <c r="AD105" s="27"/>
      <c r="AE105" s="26"/>
      <c r="AF105" s="29"/>
      <c r="AH105" s="185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28"/>
      <c r="B106" s="100"/>
      <c r="C106" s="785"/>
      <c r="D106" s="75" t="str">
        <f>AG101&amp;".6"</f>
        <v>L31.6</v>
      </c>
      <c r="E106" s="40"/>
      <c r="F106" s="309"/>
      <c r="G106" s="309"/>
      <c r="H106" s="650"/>
      <c r="I106" s="40"/>
      <c r="J106" s="42"/>
      <c r="K106" s="650"/>
      <c r="L106" s="308"/>
      <c r="M106" s="40"/>
      <c r="N106" s="42"/>
      <c r="O106" s="309"/>
      <c r="P106" s="308"/>
      <c r="Q106" s="40"/>
      <c r="R106" s="41"/>
      <c r="S106" s="309"/>
      <c r="T106" s="308"/>
      <c r="U106" s="40"/>
      <c r="V106" s="41"/>
      <c r="W106" s="309"/>
      <c r="X106" s="308"/>
      <c r="Y106" s="40"/>
      <c r="Z106" s="43"/>
      <c r="AA106" s="652"/>
      <c r="AB106" s="653"/>
      <c r="AC106" s="40"/>
      <c r="AD106" s="41"/>
      <c r="AE106" s="309"/>
      <c r="AF106" s="29"/>
      <c r="AH106" s="185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27">
        <v>23</v>
      </c>
      <c r="B107" s="98" t="str">
        <f>IF(AG107&lt;&gt;"",AH107,"")</f>
        <v>Th.Trung</v>
      </c>
      <c r="C107" s="780" t="s">
        <v>0</v>
      </c>
      <c r="D107" s="76" t="str">
        <f>AG107&amp;".1"</f>
        <v>L32.1</v>
      </c>
      <c r="E107" s="15"/>
      <c r="F107" s="16"/>
      <c r="G107" s="16"/>
      <c r="H107" s="18"/>
      <c r="I107" s="15"/>
      <c r="J107" s="18"/>
      <c r="K107" s="645"/>
      <c r="L107" s="19"/>
      <c r="M107" s="15"/>
      <c r="N107" s="18"/>
      <c r="O107" s="16"/>
      <c r="P107" s="19"/>
      <c r="Q107" s="15"/>
      <c r="R107" s="17"/>
      <c r="S107" s="16"/>
      <c r="T107" s="19"/>
      <c r="U107" s="15"/>
      <c r="V107" s="18"/>
      <c r="W107" s="16"/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2319</v>
      </c>
      <c r="AH107" s="185" t="str">
        <f>IF(AG107&lt;&gt;"",VLOOKUP(AG107,MAGV!$B$6:$G$172,2,0),"")</f>
        <v>Th.Trung</v>
      </c>
      <c r="AI107" s="44">
        <f t="shared" si="2"/>
        <v>12</v>
      </c>
    </row>
    <row r="108" spans="1:35" ht="12" customHeight="1" x14ac:dyDescent="0.25">
      <c r="A108" s="326"/>
      <c r="B108" s="101">
        <f>SUM(F107:F112,J107:J112,N107:N112,R107:R112,V107:V112,Z107:Z112,AD107:AD112)</f>
        <v>12</v>
      </c>
      <c r="C108" s="781"/>
      <c r="D108" s="75" t="str">
        <f>AG107&amp;".2"</f>
        <v>L32.2</v>
      </c>
      <c r="E108" s="636"/>
      <c r="F108" s="22"/>
      <c r="G108" s="637"/>
      <c r="H108" s="23"/>
      <c r="I108" s="20"/>
      <c r="J108" s="22"/>
      <c r="K108" s="638"/>
      <c r="L108" s="23"/>
      <c r="M108" s="20"/>
      <c r="N108" s="22"/>
      <c r="O108" s="637"/>
      <c r="P108" s="23"/>
      <c r="Q108" s="20"/>
      <c r="R108" s="24"/>
      <c r="S108" s="637"/>
      <c r="T108" s="23"/>
      <c r="U108" s="20"/>
      <c r="V108" s="24"/>
      <c r="W108" s="637"/>
      <c r="X108" s="23"/>
      <c r="Y108" s="20"/>
      <c r="Z108" s="24"/>
      <c r="AA108" s="637"/>
      <c r="AB108" s="23"/>
      <c r="AC108" s="20"/>
      <c r="AD108" s="24"/>
      <c r="AE108" s="637"/>
      <c r="AF108" s="23"/>
      <c r="AH108" s="185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26"/>
      <c r="B109" s="99"/>
      <c r="C109" s="782" t="s">
        <v>1</v>
      </c>
      <c r="D109" s="75" t="str">
        <f>AG107&amp;".3"</f>
        <v>L32.3</v>
      </c>
      <c r="E109" s="618"/>
      <c r="F109" s="622"/>
      <c r="G109" s="622"/>
      <c r="H109" s="639"/>
      <c r="I109" s="618" t="s">
        <v>3217</v>
      </c>
      <c r="J109" s="620">
        <v>4</v>
      </c>
      <c r="K109" s="639" t="s">
        <v>4685</v>
      </c>
      <c r="L109" s="623"/>
      <c r="M109" s="618" t="s">
        <v>3217</v>
      </c>
      <c r="N109" s="619">
        <v>4</v>
      </c>
      <c r="O109" s="622" t="s">
        <v>4685</v>
      </c>
      <c r="P109" s="623"/>
      <c r="Q109" s="618" t="s">
        <v>3217</v>
      </c>
      <c r="R109" s="620">
        <v>4</v>
      </c>
      <c r="S109" s="622" t="s">
        <v>4685</v>
      </c>
      <c r="T109" s="623"/>
      <c r="U109" s="618"/>
      <c r="V109" s="619"/>
      <c r="W109" s="622"/>
      <c r="X109" s="623"/>
      <c r="Y109" s="618"/>
      <c r="Z109" s="619"/>
      <c r="AA109" s="622"/>
      <c r="AB109" s="623"/>
      <c r="AC109" s="618"/>
      <c r="AD109" s="620"/>
      <c r="AE109" s="622"/>
      <c r="AF109" s="29"/>
      <c r="AH109" s="185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26"/>
      <c r="B110" s="99"/>
      <c r="C110" s="783"/>
      <c r="D110" s="75" t="str">
        <f>AG107&amp;".4"</f>
        <v>L32.4</v>
      </c>
      <c r="E110" s="20"/>
      <c r="F110" s="21"/>
      <c r="G110" s="637"/>
      <c r="H110" s="640"/>
      <c r="I110" s="20"/>
      <c r="J110" s="22"/>
      <c r="K110" s="638" t="s">
        <v>4692</v>
      </c>
      <c r="L110" s="23"/>
      <c r="M110" s="20"/>
      <c r="N110" s="22"/>
      <c r="O110" s="637" t="s">
        <v>4692</v>
      </c>
      <c r="P110" s="23"/>
      <c r="Q110" s="20"/>
      <c r="R110" s="24"/>
      <c r="S110" s="637" t="s">
        <v>4692</v>
      </c>
      <c r="T110" s="23"/>
      <c r="U110" s="20"/>
      <c r="V110" s="24"/>
      <c r="W110" s="637"/>
      <c r="X110" s="23"/>
      <c r="Y110" s="20"/>
      <c r="Z110" s="621"/>
      <c r="AA110" s="641"/>
      <c r="AB110" s="642"/>
      <c r="AC110" s="20"/>
      <c r="AD110" s="24"/>
      <c r="AE110" s="637"/>
      <c r="AF110" s="29"/>
      <c r="AH110" s="185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26"/>
      <c r="B111" s="99"/>
      <c r="C111" s="784" t="s">
        <v>542</v>
      </c>
      <c r="D111" s="75" t="str">
        <f>AG107&amp;".5"</f>
        <v>L32.5</v>
      </c>
      <c r="E111" s="25"/>
      <c r="F111" s="26"/>
      <c r="G111" s="26"/>
      <c r="H111" s="635"/>
      <c r="I111" s="25"/>
      <c r="J111" s="28"/>
      <c r="K111" s="635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643"/>
      <c r="AB111" s="644"/>
      <c r="AC111" s="25"/>
      <c r="AD111" s="27"/>
      <c r="AE111" s="26"/>
      <c r="AF111" s="29"/>
      <c r="AH111" s="185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28"/>
      <c r="B112" s="100"/>
      <c r="C112" s="785"/>
      <c r="D112" s="75" t="str">
        <f>AG107&amp;".6"</f>
        <v>L32.6</v>
      </c>
      <c r="E112" s="40"/>
      <c r="F112" s="309"/>
      <c r="G112" s="309"/>
      <c r="H112" s="650"/>
      <c r="I112" s="40"/>
      <c r="J112" s="42"/>
      <c r="K112" s="650"/>
      <c r="L112" s="308"/>
      <c r="M112" s="40"/>
      <c r="N112" s="42"/>
      <c r="O112" s="309"/>
      <c r="P112" s="308"/>
      <c r="Q112" s="40"/>
      <c r="R112" s="41"/>
      <c r="S112" s="309"/>
      <c r="T112" s="308"/>
      <c r="U112" s="40"/>
      <c r="V112" s="41"/>
      <c r="W112" s="309"/>
      <c r="X112" s="308"/>
      <c r="Y112" s="40"/>
      <c r="Z112" s="43"/>
      <c r="AA112" s="652"/>
      <c r="AB112" s="653"/>
      <c r="AC112" s="40"/>
      <c r="AD112" s="41"/>
      <c r="AE112" s="309"/>
      <c r="AF112" s="29"/>
      <c r="AH112" s="185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27">
        <v>16</v>
      </c>
      <c r="B113" s="98" t="str">
        <f>IF(AG113&lt;&gt;"",AH113,"")</f>
        <v>Th.Thành</v>
      </c>
      <c r="C113" s="780" t="s">
        <v>0</v>
      </c>
      <c r="D113" s="76" t="str">
        <f>AG113&amp;".1"</f>
        <v>L20.1</v>
      </c>
      <c r="E113" s="15"/>
      <c r="F113" s="16"/>
      <c r="G113" s="16"/>
      <c r="H113" s="18"/>
      <c r="I113" s="15"/>
      <c r="J113" s="18"/>
      <c r="K113" s="645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4" t="s">
        <v>15</v>
      </c>
      <c r="AH113" s="185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26"/>
      <c r="B114" s="101">
        <f>SUM(F113:F118,J113:J118,N113:N118,R113:R118,V113:V118,Z113:Z118,AD113:AD118)</f>
        <v>0</v>
      </c>
      <c r="C114" s="781"/>
      <c r="D114" s="75" t="str">
        <f>AG113&amp;".2"</f>
        <v>L20.2</v>
      </c>
      <c r="E114" s="636"/>
      <c r="F114" s="22"/>
      <c r="G114" s="637"/>
      <c r="H114" s="23"/>
      <c r="I114" s="20"/>
      <c r="J114" s="22"/>
      <c r="K114" s="638"/>
      <c r="L114" s="23"/>
      <c r="M114" s="20"/>
      <c r="N114" s="22"/>
      <c r="O114" s="637"/>
      <c r="P114" s="23"/>
      <c r="Q114" s="20"/>
      <c r="R114" s="24"/>
      <c r="S114" s="637"/>
      <c r="T114" s="23"/>
      <c r="U114" s="20"/>
      <c r="V114" s="24"/>
      <c r="W114" s="637"/>
      <c r="X114" s="23"/>
      <c r="Y114" s="20"/>
      <c r="Z114" s="24"/>
      <c r="AA114" s="637"/>
      <c r="AB114" s="23"/>
      <c r="AC114" s="20"/>
      <c r="AD114" s="24"/>
      <c r="AE114" s="637"/>
      <c r="AF114" s="23"/>
      <c r="AH114" s="185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26"/>
      <c r="B115" s="99"/>
      <c r="C115" s="782" t="s">
        <v>1</v>
      </c>
      <c r="D115" s="75" t="str">
        <f>AG113&amp;".3"</f>
        <v>L20.3</v>
      </c>
      <c r="E115" s="618"/>
      <c r="F115" s="622"/>
      <c r="G115" s="647"/>
      <c r="H115" s="639"/>
      <c r="I115" s="618"/>
      <c r="J115" s="620"/>
      <c r="K115" s="646"/>
      <c r="L115" s="623"/>
      <c r="M115" s="618"/>
      <c r="N115" s="619"/>
      <c r="O115" s="647"/>
      <c r="P115" s="623"/>
      <c r="Q115" s="618"/>
      <c r="R115" s="620"/>
      <c r="S115" s="647"/>
      <c r="T115" s="623"/>
      <c r="U115" s="618"/>
      <c r="V115" s="619"/>
      <c r="W115" s="647"/>
      <c r="X115" s="623"/>
      <c r="Y115" s="618"/>
      <c r="Z115" s="619"/>
      <c r="AA115" s="622"/>
      <c r="AB115" s="623"/>
      <c r="AC115" s="618"/>
      <c r="AD115" s="620"/>
      <c r="AE115" s="622"/>
      <c r="AF115" s="29"/>
      <c r="AH115" s="185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26"/>
      <c r="B116" s="99"/>
      <c r="C116" s="783"/>
      <c r="D116" s="75" t="str">
        <f>AG113&amp;".4"</f>
        <v>L20.4</v>
      </c>
      <c r="E116" s="20"/>
      <c r="F116" s="21"/>
      <c r="G116" s="637"/>
      <c r="H116" s="640"/>
      <c r="I116" s="20"/>
      <c r="J116" s="22"/>
      <c r="K116" s="638"/>
      <c r="L116" s="23"/>
      <c r="M116" s="20"/>
      <c r="N116" s="22"/>
      <c r="O116" s="637"/>
      <c r="P116" s="23"/>
      <c r="Q116" s="20"/>
      <c r="R116" s="24"/>
      <c r="S116" s="637"/>
      <c r="T116" s="23"/>
      <c r="U116" s="20"/>
      <c r="V116" s="24"/>
      <c r="W116" s="637"/>
      <c r="X116" s="23"/>
      <c r="Y116" s="20"/>
      <c r="Z116" s="621"/>
      <c r="AA116" s="641"/>
      <c r="AB116" s="642"/>
      <c r="AC116" s="20"/>
      <c r="AD116" s="24"/>
      <c r="AE116" s="637"/>
      <c r="AF116" s="29"/>
      <c r="AH116" s="185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26"/>
      <c r="B117" s="99"/>
      <c r="C117" s="784" t="s">
        <v>542</v>
      </c>
      <c r="D117" s="75" t="str">
        <f>AG113&amp;".5"</f>
        <v>L20.5</v>
      </c>
      <c r="E117" s="25"/>
      <c r="F117" s="26"/>
      <c r="G117" s="26"/>
      <c r="H117" s="635"/>
      <c r="I117" s="25"/>
      <c r="J117" s="28"/>
      <c r="K117" s="635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643"/>
      <c r="AB117" s="644"/>
      <c r="AC117" s="25"/>
      <c r="AD117" s="27"/>
      <c r="AE117" s="26"/>
      <c r="AF117" s="29"/>
      <c r="AH117" s="185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26"/>
      <c r="B118" s="99"/>
      <c r="C118" s="784"/>
      <c r="D118" s="75" t="str">
        <f>AG113&amp;".6"</f>
        <v>L20.6</v>
      </c>
      <c r="E118" s="25"/>
      <c r="F118" s="26"/>
      <c r="G118" s="26"/>
      <c r="H118" s="635"/>
      <c r="I118" s="25"/>
      <c r="J118" s="28"/>
      <c r="K118" s="635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643"/>
      <c r="AB118" s="644"/>
      <c r="AC118" s="25"/>
      <c r="AD118" s="27"/>
      <c r="AE118" s="26"/>
      <c r="AF118" s="29"/>
      <c r="AH118" s="185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27">
        <v>16</v>
      </c>
      <c r="B119" s="98" t="str">
        <f>IF(AG119&lt;&gt;"",AH119,"")</f>
        <v>Th.Truyền</v>
      </c>
      <c r="C119" s="780" t="s">
        <v>0</v>
      </c>
      <c r="D119" s="76" t="str">
        <f>AG119&amp;".1"</f>
        <v>B07.1</v>
      </c>
      <c r="E119" s="15"/>
      <c r="F119" s="16"/>
      <c r="G119" s="16"/>
      <c r="H119" s="18"/>
      <c r="I119" s="15"/>
      <c r="J119" s="18"/>
      <c r="K119" s="645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4" t="s">
        <v>382</v>
      </c>
      <c r="AH119" s="185" t="str">
        <f>IF(AG119&lt;&gt;"",VLOOKUP(AG119,MAGV!$B$6:$G$172,2,0),"")</f>
        <v>Th.Truyền</v>
      </c>
      <c r="AI119" s="44">
        <f t="shared" si="2"/>
        <v>12</v>
      </c>
    </row>
    <row r="120" spans="1:35" ht="13" customHeight="1" x14ac:dyDescent="0.25">
      <c r="A120" s="326"/>
      <c r="B120" s="101">
        <f>SUM(F119:F124,J119:J124,N119:N124,R119:R124,V119:V124,Z119:Z124,AD119:AD124)</f>
        <v>12</v>
      </c>
      <c r="C120" s="781"/>
      <c r="D120" s="75" t="str">
        <f>AG119&amp;".2"</f>
        <v>B07.2</v>
      </c>
      <c r="E120" s="636"/>
      <c r="F120" s="22"/>
      <c r="G120" s="637"/>
      <c r="H120" s="23"/>
      <c r="I120" s="20"/>
      <c r="J120" s="22"/>
      <c r="K120" s="638"/>
      <c r="L120" s="23"/>
      <c r="M120" s="20"/>
      <c r="N120" s="22"/>
      <c r="O120" s="637"/>
      <c r="P120" s="23"/>
      <c r="Q120" s="20"/>
      <c r="R120" s="24"/>
      <c r="S120" s="637"/>
      <c r="T120" s="23"/>
      <c r="U120" s="20"/>
      <c r="V120" s="24"/>
      <c r="W120" s="637"/>
      <c r="X120" s="23"/>
      <c r="Y120" s="20"/>
      <c r="Z120" s="24"/>
      <c r="AA120" s="637"/>
      <c r="AB120" s="23"/>
      <c r="AC120" s="20"/>
      <c r="AD120" s="24"/>
      <c r="AE120" s="637"/>
      <c r="AF120" s="23"/>
      <c r="AH120" s="185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26"/>
      <c r="B121" s="99"/>
      <c r="C121" s="782" t="s">
        <v>1</v>
      </c>
      <c r="D121" s="75" t="str">
        <f>AG119&amp;".3"</f>
        <v>B07.3</v>
      </c>
      <c r="E121" s="618"/>
      <c r="F121" s="622"/>
      <c r="G121" s="647"/>
      <c r="H121" s="639"/>
      <c r="I121" s="618"/>
      <c r="J121" s="620"/>
      <c r="K121" s="646"/>
      <c r="L121" s="623"/>
      <c r="M121" s="618" t="s">
        <v>3522</v>
      </c>
      <c r="N121" s="619">
        <v>4</v>
      </c>
      <c r="O121" s="647" t="s">
        <v>3590</v>
      </c>
      <c r="P121" s="623"/>
      <c r="Q121" s="618" t="s">
        <v>3522</v>
      </c>
      <c r="R121" s="620">
        <v>4</v>
      </c>
      <c r="S121" s="647" t="s">
        <v>3590</v>
      </c>
      <c r="T121" s="623"/>
      <c r="U121" s="618" t="s">
        <v>3522</v>
      </c>
      <c r="V121" s="619">
        <v>4</v>
      </c>
      <c r="W121" s="647" t="s">
        <v>3590</v>
      </c>
      <c r="X121" s="623"/>
      <c r="Y121" s="618"/>
      <c r="Z121" s="619"/>
      <c r="AA121" s="622"/>
      <c r="AB121" s="623"/>
      <c r="AC121" s="618"/>
      <c r="AD121" s="620"/>
      <c r="AE121" s="622"/>
      <c r="AF121" s="29"/>
      <c r="AH121" s="185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26"/>
      <c r="B122" s="99"/>
      <c r="C122" s="783"/>
      <c r="D122" s="75" t="str">
        <f>AG119&amp;".4"</f>
        <v>B07.4</v>
      </c>
      <c r="E122" s="20"/>
      <c r="F122" s="21"/>
      <c r="G122" s="637"/>
      <c r="H122" s="640"/>
      <c r="I122" s="20"/>
      <c r="J122" s="22"/>
      <c r="K122" s="638"/>
      <c r="L122" s="23"/>
      <c r="M122" s="20"/>
      <c r="N122" s="22"/>
      <c r="O122" s="637" t="s">
        <v>4987</v>
      </c>
      <c r="P122" s="23"/>
      <c r="Q122" s="20"/>
      <c r="R122" s="24"/>
      <c r="S122" s="637" t="s">
        <v>4988</v>
      </c>
      <c r="T122" s="23"/>
      <c r="U122" s="20"/>
      <c r="V122" s="24"/>
      <c r="W122" s="637" t="s">
        <v>4941</v>
      </c>
      <c r="X122" s="23"/>
      <c r="Y122" s="20"/>
      <c r="Z122" s="621"/>
      <c r="AA122" s="641"/>
      <c r="AB122" s="642"/>
      <c r="AC122" s="20"/>
      <c r="AD122" s="24"/>
      <c r="AE122" s="637"/>
      <c r="AF122" s="29"/>
      <c r="AH122" s="185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26"/>
      <c r="B123" s="99"/>
      <c r="C123" s="784" t="s">
        <v>542</v>
      </c>
      <c r="D123" s="75" t="str">
        <f>AG119&amp;".5"</f>
        <v>B07.5</v>
      </c>
      <c r="E123" s="25"/>
      <c r="F123" s="26"/>
      <c r="G123" s="26"/>
      <c r="H123" s="635"/>
      <c r="I123" s="25"/>
      <c r="J123" s="28"/>
      <c r="K123" s="635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643"/>
      <c r="AB123" s="644"/>
      <c r="AC123" s="25"/>
      <c r="AD123" s="27"/>
      <c r="AE123" s="26"/>
      <c r="AF123" s="29"/>
      <c r="AH123" s="185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26"/>
      <c r="B124" s="99"/>
      <c r="C124" s="784"/>
      <c r="D124" s="75" t="str">
        <f>AG119&amp;".6"</f>
        <v>B07.6</v>
      </c>
      <c r="E124" s="25"/>
      <c r="F124" s="26"/>
      <c r="G124" s="26"/>
      <c r="H124" s="635"/>
      <c r="I124" s="25"/>
      <c r="J124" s="28"/>
      <c r="K124" s="635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643"/>
      <c r="AB124" s="644"/>
      <c r="AC124" s="25"/>
      <c r="AD124" s="27"/>
      <c r="AE124" s="26"/>
      <c r="AF124" s="29"/>
      <c r="AH124" s="185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27">
        <v>20</v>
      </c>
      <c r="B125" s="98" t="str">
        <f>IF(AG125&lt;&gt;"",AH125,"")</f>
        <v>Th.Lâm</v>
      </c>
      <c r="C125" s="780" t="s">
        <v>0</v>
      </c>
      <c r="D125" s="76" t="str">
        <f>AG125&amp;".1"</f>
        <v>L03.1</v>
      </c>
      <c r="E125" s="15" t="s">
        <v>3583</v>
      </c>
      <c r="F125" s="16">
        <v>4</v>
      </c>
      <c r="G125" s="16" t="s">
        <v>3721</v>
      </c>
      <c r="H125" s="18"/>
      <c r="I125" s="15" t="s">
        <v>3583</v>
      </c>
      <c r="J125" s="18">
        <v>4</v>
      </c>
      <c r="K125" s="645" t="s">
        <v>3721</v>
      </c>
      <c r="L125" s="19"/>
      <c r="M125" s="15" t="s">
        <v>3583</v>
      </c>
      <c r="N125" s="18">
        <v>4</v>
      </c>
      <c r="O125" s="16" t="s">
        <v>3721</v>
      </c>
      <c r="P125" s="19"/>
      <c r="Q125" s="15"/>
      <c r="R125" s="17"/>
      <c r="S125" s="16"/>
      <c r="T125" s="19"/>
      <c r="U125" s="15" t="s">
        <v>3583</v>
      </c>
      <c r="V125" s="18">
        <v>4</v>
      </c>
      <c r="W125" s="16" t="s">
        <v>3721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85" t="str">
        <f>IF(AG125&lt;&gt;"",VLOOKUP(AG125,MAGV!$B$6:$G$172,2,0),"")</f>
        <v>Th.Lâm</v>
      </c>
      <c r="AI125" s="44">
        <f t="shared" si="2"/>
        <v>28</v>
      </c>
    </row>
    <row r="126" spans="1:35" ht="12" customHeight="1" x14ac:dyDescent="0.25">
      <c r="A126" s="326"/>
      <c r="B126" s="101">
        <f>SUM(F125:F130,J125:J130,N125:N130,R125:R130,V125:V130,Z125:Z130,AD125:AD130)</f>
        <v>28</v>
      </c>
      <c r="C126" s="781"/>
      <c r="D126" s="75" t="str">
        <f>AG125&amp;".2"</f>
        <v>L03.2</v>
      </c>
      <c r="E126" s="636"/>
      <c r="F126" s="22"/>
      <c r="G126" s="637" t="s">
        <v>4769</v>
      </c>
      <c r="H126" s="23"/>
      <c r="I126" s="20"/>
      <c r="J126" s="22"/>
      <c r="K126" s="638" t="s">
        <v>4768</v>
      </c>
      <c r="L126" s="23"/>
      <c r="M126" s="20"/>
      <c r="N126" s="22"/>
      <c r="O126" s="637" t="s">
        <v>4768</v>
      </c>
      <c r="P126" s="23"/>
      <c r="Q126" s="20"/>
      <c r="R126" s="24"/>
      <c r="S126" s="637"/>
      <c r="T126" s="23"/>
      <c r="U126" s="20"/>
      <c r="V126" s="24"/>
      <c r="W126" s="637" t="s">
        <v>4768</v>
      </c>
      <c r="X126" s="23"/>
      <c r="Y126" s="20"/>
      <c r="Z126" s="24"/>
      <c r="AA126" s="637"/>
      <c r="AB126" s="23"/>
      <c r="AC126" s="20"/>
      <c r="AD126" s="24"/>
      <c r="AE126" s="637"/>
      <c r="AF126" s="23"/>
      <c r="AH126" s="185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26"/>
      <c r="B127" s="99"/>
      <c r="C127" s="782" t="s">
        <v>1</v>
      </c>
      <c r="D127" s="75" t="str">
        <f>AG125&amp;".3"</f>
        <v>L03.3</v>
      </c>
      <c r="E127" s="618"/>
      <c r="F127" s="622"/>
      <c r="G127" s="622"/>
      <c r="H127" s="639"/>
      <c r="I127" s="618" t="s">
        <v>3241</v>
      </c>
      <c r="J127" s="620">
        <v>4</v>
      </c>
      <c r="K127" s="639" t="s">
        <v>3721</v>
      </c>
      <c r="L127" s="623"/>
      <c r="M127" s="618" t="s">
        <v>3241</v>
      </c>
      <c r="N127" s="619">
        <v>4</v>
      </c>
      <c r="O127" s="622" t="s">
        <v>3721</v>
      </c>
      <c r="P127" s="623"/>
      <c r="Q127" s="618"/>
      <c r="R127" s="620"/>
      <c r="S127" s="622"/>
      <c r="T127" s="623"/>
      <c r="U127" s="618" t="s">
        <v>3241</v>
      </c>
      <c r="V127" s="619">
        <v>4</v>
      </c>
      <c r="W127" s="622" t="s">
        <v>3721</v>
      </c>
      <c r="X127" s="623"/>
      <c r="Y127" s="618"/>
      <c r="Z127" s="619"/>
      <c r="AA127" s="622"/>
      <c r="AB127" s="623"/>
      <c r="AC127" s="618"/>
      <c r="AD127" s="620"/>
      <c r="AE127" s="622"/>
      <c r="AF127" s="29"/>
      <c r="AH127" s="185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26"/>
      <c r="B128" s="99"/>
      <c r="C128" s="783"/>
      <c r="D128" s="75" t="str">
        <f>AG125&amp;".4"</f>
        <v>L03.4</v>
      </c>
      <c r="E128" s="20"/>
      <c r="F128" s="21"/>
      <c r="G128" s="637"/>
      <c r="H128" s="640"/>
      <c r="I128" s="20"/>
      <c r="J128" s="22"/>
      <c r="K128" s="638" t="s">
        <v>4765</v>
      </c>
      <c r="L128" s="23"/>
      <c r="M128" s="20"/>
      <c r="N128" s="22"/>
      <c r="O128" s="637" t="s">
        <v>4764</v>
      </c>
      <c r="P128" s="23"/>
      <c r="Q128" s="20"/>
      <c r="R128" s="24"/>
      <c r="S128" s="637"/>
      <c r="T128" s="23"/>
      <c r="U128" s="20"/>
      <c r="V128" s="24"/>
      <c r="W128" s="637" t="s">
        <v>4764</v>
      </c>
      <c r="X128" s="23"/>
      <c r="Y128" s="20"/>
      <c r="Z128" s="621"/>
      <c r="AA128" s="641"/>
      <c r="AB128" s="642"/>
      <c r="AC128" s="20"/>
      <c r="AD128" s="24"/>
      <c r="AE128" s="637"/>
      <c r="AF128" s="29"/>
      <c r="AH128" s="185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26"/>
      <c r="B129" s="99"/>
      <c r="C129" s="784" t="s">
        <v>542</v>
      </c>
      <c r="D129" s="75" t="str">
        <f>AG125&amp;".5"</f>
        <v>L03.5</v>
      </c>
      <c r="E129" s="25"/>
      <c r="F129" s="26"/>
      <c r="G129" s="26"/>
      <c r="H129" s="635"/>
      <c r="I129" s="25"/>
      <c r="J129" s="28"/>
      <c r="K129" s="635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643"/>
      <c r="AB129" s="644"/>
      <c r="AC129" s="25"/>
      <c r="AD129" s="27"/>
      <c r="AE129" s="26"/>
      <c r="AF129" s="29"/>
      <c r="AH129" s="185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28"/>
      <c r="B130" s="100"/>
      <c r="C130" s="785"/>
      <c r="D130" s="75" t="str">
        <f>AG125&amp;".6"</f>
        <v>L03.6</v>
      </c>
      <c r="E130" s="40"/>
      <c r="F130" s="309"/>
      <c r="G130" s="309"/>
      <c r="H130" s="650"/>
      <c r="I130" s="40"/>
      <c r="J130" s="42"/>
      <c r="K130" s="650"/>
      <c r="L130" s="308"/>
      <c r="M130" s="40"/>
      <c r="N130" s="42"/>
      <c r="O130" s="309"/>
      <c r="P130" s="308"/>
      <c r="Q130" s="40"/>
      <c r="R130" s="41"/>
      <c r="S130" s="309"/>
      <c r="T130" s="308"/>
      <c r="U130" s="40"/>
      <c r="V130" s="41"/>
      <c r="W130" s="309"/>
      <c r="X130" s="308"/>
      <c r="Y130" s="40"/>
      <c r="Z130" s="43"/>
      <c r="AA130" s="652"/>
      <c r="AB130" s="653"/>
      <c r="AC130" s="40"/>
      <c r="AD130" s="41"/>
      <c r="AE130" s="309"/>
      <c r="AF130" s="29"/>
      <c r="AH130" s="185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27">
        <v>21</v>
      </c>
      <c r="B131" s="98" t="str">
        <f>IF(AG131&lt;&gt;"",AH131,"")</f>
        <v>Th.Tiến</v>
      </c>
      <c r="C131" s="780" t="s">
        <v>0</v>
      </c>
      <c r="D131" s="76" t="str">
        <f>AG131&amp;".1"</f>
        <v>L09.1</v>
      </c>
      <c r="E131" s="15"/>
      <c r="F131" s="16"/>
      <c r="G131" s="16"/>
      <c r="H131" s="18"/>
      <c r="I131" s="15" t="s">
        <v>3214</v>
      </c>
      <c r="J131" s="18">
        <v>4</v>
      </c>
      <c r="K131" s="645" t="s">
        <v>3232</v>
      </c>
      <c r="L131" s="19"/>
      <c r="M131" s="15" t="s">
        <v>3214</v>
      </c>
      <c r="N131" s="18">
        <v>4</v>
      </c>
      <c r="O131" s="16" t="s">
        <v>3232</v>
      </c>
      <c r="P131" s="19"/>
      <c r="Q131" s="15"/>
      <c r="R131" s="17"/>
      <c r="S131" s="16"/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85" t="str">
        <f>IF(AG131&lt;&gt;"",VLOOKUP(AG131,MAGV!$B$6:$G$172,2,0),"")</f>
        <v>Th.Tiến</v>
      </c>
      <c r="AI131" s="44">
        <f t="shared" si="2"/>
        <v>16</v>
      </c>
    </row>
    <row r="132" spans="1:35" ht="12" customHeight="1" x14ac:dyDescent="0.25">
      <c r="A132" s="326"/>
      <c r="B132" s="101">
        <f>SUM(F131:F136,J131:J136,N131:N136,R131:R136,V131:V136,Z131:Z136,AD131:AD136)</f>
        <v>16</v>
      </c>
      <c r="C132" s="781"/>
      <c r="D132" s="75" t="str">
        <f>AG131&amp;".2"</f>
        <v>L09.2</v>
      </c>
      <c r="E132" s="636"/>
      <c r="F132" s="22"/>
      <c r="G132" s="637"/>
      <c r="H132" s="23"/>
      <c r="I132" s="20"/>
      <c r="J132" s="22"/>
      <c r="K132" s="638" t="s">
        <v>4893</v>
      </c>
      <c r="L132" s="23"/>
      <c r="M132" s="20"/>
      <c r="N132" s="22"/>
      <c r="O132" s="637" t="s">
        <v>4893</v>
      </c>
      <c r="P132" s="23"/>
      <c r="Q132" s="20"/>
      <c r="R132" s="24"/>
      <c r="S132" s="637"/>
      <c r="T132" s="23"/>
      <c r="U132" s="20"/>
      <c r="V132" s="24"/>
      <c r="W132" s="637"/>
      <c r="X132" s="23"/>
      <c r="Y132" s="20"/>
      <c r="Z132" s="24"/>
      <c r="AA132" s="637"/>
      <c r="AB132" s="23"/>
      <c r="AC132" s="20"/>
      <c r="AD132" s="24"/>
      <c r="AE132" s="637"/>
      <c r="AF132" s="23"/>
      <c r="AH132" s="185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26"/>
      <c r="B133" s="99"/>
      <c r="C133" s="782" t="s">
        <v>1</v>
      </c>
      <c r="D133" s="75" t="str">
        <f>AG131&amp;".3"</f>
        <v>L09.3</v>
      </c>
      <c r="E133" s="618"/>
      <c r="F133" s="622"/>
      <c r="G133" s="622"/>
      <c r="H133" s="639"/>
      <c r="I133" s="618" t="s">
        <v>3214</v>
      </c>
      <c r="J133" s="620">
        <v>4</v>
      </c>
      <c r="K133" s="639" t="s">
        <v>3232</v>
      </c>
      <c r="L133" s="623"/>
      <c r="M133" s="618" t="s">
        <v>3214</v>
      </c>
      <c r="N133" s="619">
        <v>4</v>
      </c>
      <c r="O133" s="622" t="s">
        <v>3232</v>
      </c>
      <c r="P133" s="623"/>
      <c r="Q133" s="618"/>
      <c r="R133" s="620"/>
      <c r="S133" s="622"/>
      <c r="T133" s="623"/>
      <c r="U133" s="618"/>
      <c r="V133" s="619"/>
      <c r="W133" s="622"/>
      <c r="X133" s="623"/>
      <c r="Y133" s="618"/>
      <c r="Z133" s="619"/>
      <c r="AA133" s="622"/>
      <c r="AB133" s="623"/>
      <c r="AC133" s="618"/>
      <c r="AD133" s="620"/>
      <c r="AE133" s="622"/>
      <c r="AF133" s="29"/>
      <c r="AH133" s="185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26"/>
      <c r="B134" s="99"/>
      <c r="C134" s="783"/>
      <c r="D134" s="75" t="str">
        <f>AG131&amp;".4"</f>
        <v>L09.4</v>
      </c>
      <c r="E134" s="20"/>
      <c r="F134" s="21"/>
      <c r="G134" s="637"/>
      <c r="H134" s="640"/>
      <c r="I134" s="20"/>
      <c r="J134" s="22"/>
      <c r="K134" s="638" t="s">
        <v>4893</v>
      </c>
      <c r="L134" s="23"/>
      <c r="M134" s="20"/>
      <c r="N134" s="22"/>
      <c r="O134" s="637" t="s">
        <v>4988</v>
      </c>
      <c r="P134" s="23"/>
      <c r="Q134" s="20"/>
      <c r="R134" s="24"/>
      <c r="S134" s="637"/>
      <c r="T134" s="23"/>
      <c r="U134" s="20"/>
      <c r="V134" s="24"/>
      <c r="W134" s="637"/>
      <c r="X134" s="23"/>
      <c r="Y134" s="20"/>
      <c r="Z134" s="621"/>
      <c r="AA134" s="641"/>
      <c r="AB134" s="642"/>
      <c r="AC134" s="20"/>
      <c r="AD134" s="24"/>
      <c r="AE134" s="637"/>
      <c r="AF134" s="29"/>
      <c r="AH134" s="185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26"/>
      <c r="B135" s="99"/>
      <c r="C135" s="784" t="s">
        <v>542</v>
      </c>
      <c r="D135" s="75" t="str">
        <f>AG131&amp;".5"</f>
        <v>L09.5</v>
      </c>
      <c r="E135" s="25"/>
      <c r="F135" s="26"/>
      <c r="G135" s="26"/>
      <c r="H135" s="635"/>
      <c r="I135" s="25"/>
      <c r="J135" s="28"/>
      <c r="K135" s="635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643"/>
      <c r="AB135" s="644"/>
      <c r="AC135" s="25"/>
      <c r="AD135" s="27"/>
      <c r="AE135" s="26"/>
      <c r="AF135" s="29"/>
      <c r="AH135" s="185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28"/>
      <c r="B136" s="100"/>
      <c r="C136" s="785"/>
      <c r="D136" s="75" t="str">
        <f>AG131&amp;".6"</f>
        <v>L09.6</v>
      </c>
      <c r="E136" s="40"/>
      <c r="F136" s="309"/>
      <c r="G136" s="309"/>
      <c r="H136" s="650"/>
      <c r="I136" s="40"/>
      <c r="J136" s="42"/>
      <c r="K136" s="650"/>
      <c r="L136" s="308"/>
      <c r="M136" s="40"/>
      <c r="N136" s="42"/>
      <c r="O136" s="309"/>
      <c r="P136" s="308"/>
      <c r="Q136" s="40"/>
      <c r="R136" s="41"/>
      <c r="S136" s="309"/>
      <c r="T136" s="308"/>
      <c r="U136" s="40"/>
      <c r="V136" s="41"/>
      <c r="W136" s="309"/>
      <c r="X136" s="308"/>
      <c r="Y136" s="40"/>
      <c r="Z136" s="43"/>
      <c r="AA136" s="652"/>
      <c r="AB136" s="653"/>
      <c r="AC136" s="40"/>
      <c r="AD136" s="41"/>
      <c r="AE136" s="309"/>
      <c r="AF136" s="29"/>
      <c r="AH136" s="185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27">
        <v>22</v>
      </c>
      <c r="B137" s="98" t="str">
        <f>IF(AG137&lt;&gt;"",AH137,"")</f>
        <v>Th.Đát</v>
      </c>
      <c r="C137" s="780" t="s">
        <v>0</v>
      </c>
      <c r="D137" s="76" t="str">
        <f>AG137&amp;".1"</f>
        <v>L14.1</v>
      </c>
      <c r="E137" s="15"/>
      <c r="F137" s="16"/>
      <c r="G137" s="16"/>
      <c r="H137" s="18"/>
      <c r="I137" s="15"/>
      <c r="J137" s="18"/>
      <c r="K137" s="645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85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26"/>
      <c r="B138" s="101">
        <f>SUM(F137:F142,J137:J142,N137:N142,R137:R142,V137:V142,Z137:Z142,AD137:AD142)</f>
        <v>0</v>
      </c>
      <c r="C138" s="781"/>
      <c r="D138" s="75" t="str">
        <f>AG137&amp;".2"</f>
        <v>L14.2</v>
      </c>
      <c r="E138" s="636"/>
      <c r="F138" s="22"/>
      <c r="G138" s="637"/>
      <c r="H138" s="23"/>
      <c r="I138" s="20"/>
      <c r="J138" s="22"/>
      <c r="K138" s="638"/>
      <c r="L138" s="23"/>
      <c r="M138" s="20"/>
      <c r="N138" s="22"/>
      <c r="O138" s="637"/>
      <c r="P138" s="23"/>
      <c r="Q138" s="20"/>
      <c r="R138" s="24"/>
      <c r="S138" s="637"/>
      <c r="T138" s="23"/>
      <c r="U138" s="20"/>
      <c r="V138" s="24"/>
      <c r="W138" s="637"/>
      <c r="X138" s="23"/>
      <c r="Y138" s="20"/>
      <c r="Z138" s="24"/>
      <c r="AA138" s="637"/>
      <c r="AB138" s="23"/>
      <c r="AC138" s="20"/>
      <c r="AD138" s="24"/>
      <c r="AE138" s="637"/>
      <c r="AF138" s="23"/>
      <c r="AH138" s="185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26"/>
      <c r="B139" s="99"/>
      <c r="C139" s="782" t="s">
        <v>1</v>
      </c>
      <c r="D139" s="75" t="str">
        <f>AG137&amp;".3"</f>
        <v>L14.3</v>
      </c>
      <c r="E139" s="618"/>
      <c r="F139" s="622"/>
      <c r="G139" s="622"/>
      <c r="H139" s="639"/>
      <c r="I139" s="618"/>
      <c r="J139" s="620"/>
      <c r="K139" s="639"/>
      <c r="L139" s="623"/>
      <c r="M139" s="618"/>
      <c r="N139" s="619"/>
      <c r="O139" s="622"/>
      <c r="P139" s="623"/>
      <c r="Q139" s="618"/>
      <c r="R139" s="620"/>
      <c r="S139" s="622"/>
      <c r="T139" s="623"/>
      <c r="U139" s="618"/>
      <c r="V139" s="619"/>
      <c r="W139" s="622"/>
      <c r="X139" s="623"/>
      <c r="Y139" s="618"/>
      <c r="Z139" s="619"/>
      <c r="AA139" s="622"/>
      <c r="AB139" s="623"/>
      <c r="AC139" s="618"/>
      <c r="AD139" s="620"/>
      <c r="AE139" s="622"/>
      <c r="AF139" s="29"/>
      <c r="AH139" s="185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26"/>
      <c r="B140" s="99"/>
      <c r="C140" s="783"/>
      <c r="D140" s="75" t="str">
        <f>AG137&amp;".4"</f>
        <v>L14.4</v>
      </c>
      <c r="E140" s="20"/>
      <c r="F140" s="21"/>
      <c r="G140" s="637"/>
      <c r="H140" s="640"/>
      <c r="I140" s="20"/>
      <c r="J140" s="22"/>
      <c r="K140" s="638"/>
      <c r="L140" s="23"/>
      <c r="M140" s="20"/>
      <c r="N140" s="22"/>
      <c r="O140" s="637"/>
      <c r="P140" s="23"/>
      <c r="Q140" s="20"/>
      <c r="R140" s="24"/>
      <c r="S140" s="637"/>
      <c r="T140" s="23"/>
      <c r="U140" s="20"/>
      <c r="V140" s="24"/>
      <c r="W140" s="637"/>
      <c r="X140" s="23"/>
      <c r="Y140" s="20"/>
      <c r="Z140" s="621"/>
      <c r="AA140" s="641"/>
      <c r="AB140" s="642"/>
      <c r="AC140" s="20"/>
      <c r="AD140" s="24"/>
      <c r="AE140" s="637"/>
      <c r="AF140" s="29"/>
      <c r="AH140" s="185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26"/>
      <c r="B141" s="99"/>
      <c r="C141" s="784" t="s">
        <v>542</v>
      </c>
      <c r="D141" s="75" t="str">
        <f>AG137&amp;".5"</f>
        <v>L14.5</v>
      </c>
      <c r="E141" s="25"/>
      <c r="F141" s="26"/>
      <c r="G141" s="26"/>
      <c r="H141" s="635"/>
      <c r="I141" s="25"/>
      <c r="J141" s="28"/>
      <c r="K141" s="635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643"/>
      <c r="AB141" s="644"/>
      <c r="AC141" s="25"/>
      <c r="AD141" s="27"/>
      <c r="AE141" s="26"/>
      <c r="AF141" s="29"/>
      <c r="AH141" s="185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28"/>
      <c r="B142" s="100"/>
      <c r="C142" s="785"/>
      <c r="D142" s="75" t="str">
        <f>AG137&amp;".6"</f>
        <v>L14.6</v>
      </c>
      <c r="E142" s="40"/>
      <c r="F142" s="309"/>
      <c r="G142" s="309"/>
      <c r="H142" s="650"/>
      <c r="I142" s="40"/>
      <c r="J142" s="42"/>
      <c r="K142" s="650"/>
      <c r="L142" s="308"/>
      <c r="M142" s="40"/>
      <c r="N142" s="42"/>
      <c r="O142" s="309"/>
      <c r="P142" s="308"/>
      <c r="Q142" s="40"/>
      <c r="R142" s="41"/>
      <c r="S142" s="309"/>
      <c r="T142" s="308"/>
      <c r="U142" s="40"/>
      <c r="V142" s="41"/>
      <c r="W142" s="309"/>
      <c r="X142" s="308"/>
      <c r="Y142" s="40"/>
      <c r="Z142" s="43"/>
      <c r="AA142" s="652"/>
      <c r="AB142" s="653"/>
      <c r="AC142" s="40"/>
      <c r="AD142" s="41"/>
      <c r="AE142" s="309"/>
      <c r="AF142" s="29"/>
      <c r="AH142" s="185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6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643"/>
      <c r="AB143" s="33"/>
      <c r="AC143" s="28"/>
      <c r="AD143" s="27"/>
      <c r="AE143" s="26"/>
      <c r="AF143" s="28"/>
      <c r="AH143" s="185"/>
      <c r="AI143" s="44" t="str">
        <f t="shared" si="3"/>
        <v/>
      </c>
    </row>
    <row r="144" spans="1:35" ht="12" customHeight="1" x14ac:dyDescent="0.25">
      <c r="B144" s="49"/>
      <c r="C144" s="50"/>
      <c r="D144" s="75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643"/>
      <c r="AB144" s="33"/>
      <c r="AC144" s="28"/>
      <c r="AD144" s="27"/>
      <c r="AE144" s="26"/>
      <c r="AF144" s="28"/>
      <c r="AH144" s="185"/>
      <c r="AI144" s="44" t="str">
        <f t="shared" si="3"/>
        <v/>
      </c>
    </row>
    <row r="145" spans="1:35" ht="12" customHeight="1" x14ac:dyDescent="0.25">
      <c r="B145" s="49"/>
      <c r="C145" s="50"/>
      <c r="D145" s="75" t="str">
        <f>AG143&amp;".3"</f>
        <v>.3</v>
      </c>
      <c r="E145" s="28"/>
      <c r="F145" s="26"/>
      <c r="G145" s="26"/>
      <c r="H145" s="26"/>
      <c r="I145" s="28"/>
      <c r="J145" s="28"/>
      <c r="K145" s="648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643"/>
      <c r="AB145" s="33"/>
      <c r="AC145" s="28"/>
      <c r="AD145" s="27"/>
      <c r="AE145" s="26"/>
      <c r="AF145" s="28"/>
      <c r="AH145" s="185"/>
      <c r="AI145" s="44" t="str">
        <f t="shared" si="3"/>
        <v/>
      </c>
    </row>
    <row r="146" spans="1:35" ht="12" customHeight="1" x14ac:dyDescent="0.25">
      <c r="B146" s="49"/>
      <c r="C146" s="50"/>
      <c r="D146" s="75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643"/>
      <c r="AB146" s="33"/>
      <c r="AC146" s="28"/>
      <c r="AD146" s="27"/>
      <c r="AE146" s="26"/>
      <c r="AF146" s="28"/>
      <c r="AH146" s="185"/>
      <c r="AI146" s="44" t="str">
        <f t="shared" si="3"/>
        <v/>
      </c>
    </row>
    <row r="147" spans="1:35" ht="12" customHeight="1" x14ac:dyDescent="0.25">
      <c r="B147" s="49"/>
      <c r="C147" s="50"/>
      <c r="D147" s="75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643"/>
      <c r="AB147" s="33"/>
      <c r="AC147" s="28"/>
      <c r="AD147" s="27"/>
      <c r="AE147" s="26"/>
      <c r="AF147" s="28"/>
      <c r="AH147" s="185"/>
      <c r="AI147" s="44" t="str">
        <f t="shared" si="3"/>
        <v/>
      </c>
    </row>
    <row r="148" spans="1:35" ht="12" customHeight="1" x14ac:dyDescent="0.25">
      <c r="B148" s="49"/>
      <c r="C148" s="50"/>
      <c r="D148" s="75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643"/>
      <c r="AB148" s="33"/>
      <c r="AC148" s="28"/>
      <c r="AD148" s="27"/>
      <c r="AE148" s="26"/>
      <c r="AF148" s="28"/>
      <c r="AH148" s="185"/>
      <c r="AI148" s="44" t="str">
        <f t="shared" si="3"/>
        <v/>
      </c>
    </row>
    <row r="149" spans="1:35" ht="13.5" customHeight="1" x14ac:dyDescent="0.25">
      <c r="A149" s="327">
        <v>1</v>
      </c>
      <c r="B149" s="98" t="str">
        <f>IF(AG149&lt;&gt;"",AH149,"")</f>
        <v>Th.An</v>
      </c>
      <c r="C149" s="780" t="s">
        <v>0</v>
      </c>
      <c r="D149" s="76" t="str">
        <f>AG149&amp;".1"</f>
        <v>Đ44.1</v>
      </c>
      <c r="E149" s="15"/>
      <c r="F149" s="16"/>
      <c r="G149" s="16"/>
      <c r="H149" s="18"/>
      <c r="I149" s="15"/>
      <c r="J149" s="18"/>
      <c r="K149" s="645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4" t="s">
        <v>789</v>
      </c>
      <c r="AH149" s="185" t="str">
        <f>IF(AG149&lt;&gt;"",VLOOKUP(AG149,MAGV!$B$6:$G$172,2,0),"")</f>
        <v>Th.An</v>
      </c>
      <c r="AI149" s="44">
        <f t="shared" si="3"/>
        <v>12</v>
      </c>
    </row>
    <row r="150" spans="1:35" ht="13.5" customHeight="1" x14ac:dyDescent="0.25">
      <c r="A150" s="326"/>
      <c r="B150" s="101">
        <f>SUM(F149:F154,J149:J154,N149:N154,R149:R154,V149:V154,Z149:Z154,AD149:AD154)</f>
        <v>12</v>
      </c>
      <c r="C150" s="781"/>
      <c r="D150" s="75" t="str">
        <f>AG149&amp;".2"</f>
        <v>Đ44.2</v>
      </c>
      <c r="E150" s="636"/>
      <c r="F150" s="22"/>
      <c r="G150" s="637"/>
      <c r="H150" s="23"/>
      <c r="I150" s="20"/>
      <c r="J150" s="22"/>
      <c r="K150" s="638"/>
      <c r="L150" s="23"/>
      <c r="M150" s="20"/>
      <c r="N150" s="22"/>
      <c r="O150" s="637"/>
      <c r="P150" s="23"/>
      <c r="Q150" s="20"/>
      <c r="R150" s="24"/>
      <c r="S150" s="637"/>
      <c r="T150" s="23"/>
      <c r="U150" s="20"/>
      <c r="V150" s="24"/>
      <c r="W150" s="637"/>
      <c r="X150" s="23"/>
      <c r="Y150" s="20"/>
      <c r="Z150" s="24"/>
      <c r="AA150" s="637"/>
      <c r="AB150" s="23"/>
      <c r="AC150" s="20"/>
      <c r="AD150" s="24"/>
      <c r="AE150" s="637"/>
      <c r="AF150" s="23"/>
      <c r="AH150" s="185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26"/>
      <c r="B151" s="99"/>
      <c r="C151" s="782" t="s">
        <v>1</v>
      </c>
      <c r="D151" s="75" t="str">
        <f>AG149&amp;".3"</f>
        <v>Đ44.3</v>
      </c>
      <c r="E151" s="618" t="s">
        <v>3197</v>
      </c>
      <c r="F151" s="622">
        <v>4</v>
      </c>
      <c r="G151" s="622" t="s">
        <v>422</v>
      </c>
      <c r="H151" s="639"/>
      <c r="I151" s="618"/>
      <c r="J151" s="620"/>
      <c r="K151" s="639"/>
      <c r="L151" s="623"/>
      <c r="M151" s="618" t="s">
        <v>3197</v>
      </c>
      <c r="N151" s="619">
        <v>4</v>
      </c>
      <c r="O151" s="622" t="s">
        <v>422</v>
      </c>
      <c r="P151" s="623"/>
      <c r="Q151" s="618"/>
      <c r="R151" s="620"/>
      <c r="S151" s="622"/>
      <c r="T151" s="623"/>
      <c r="U151" s="618" t="s">
        <v>3197</v>
      </c>
      <c r="V151" s="619">
        <v>4</v>
      </c>
      <c r="W151" s="622" t="s">
        <v>422</v>
      </c>
      <c r="X151" s="623"/>
      <c r="Y151" s="618"/>
      <c r="Z151" s="619"/>
      <c r="AA151" s="622"/>
      <c r="AB151" s="623"/>
      <c r="AC151" s="618"/>
      <c r="AD151" s="620"/>
      <c r="AE151" s="622"/>
      <c r="AF151" s="29"/>
      <c r="AH151" s="185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26"/>
      <c r="B152" s="99"/>
      <c r="C152" s="783"/>
      <c r="D152" s="75" t="str">
        <f>AG149&amp;".4"</f>
        <v>Đ44.4</v>
      </c>
      <c r="E152" s="20"/>
      <c r="F152" s="21"/>
      <c r="G152" s="637" t="s">
        <v>4894</v>
      </c>
      <c r="H152" s="640"/>
      <c r="I152" s="20"/>
      <c r="J152" s="22"/>
      <c r="K152" s="638"/>
      <c r="L152" s="23"/>
      <c r="M152" s="20"/>
      <c r="N152" s="22"/>
      <c r="O152" s="637" t="s">
        <v>4894</v>
      </c>
      <c r="P152" s="23"/>
      <c r="Q152" s="20"/>
      <c r="R152" s="24"/>
      <c r="S152" s="637"/>
      <c r="T152" s="23"/>
      <c r="U152" s="20"/>
      <c r="V152" s="24"/>
      <c r="W152" s="637" t="s">
        <v>4894</v>
      </c>
      <c r="X152" s="23"/>
      <c r="Y152" s="20"/>
      <c r="Z152" s="621"/>
      <c r="AA152" s="641"/>
      <c r="AB152" s="642"/>
      <c r="AC152" s="20"/>
      <c r="AD152" s="24"/>
      <c r="AE152" s="637"/>
      <c r="AF152" s="29"/>
      <c r="AH152" s="185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26"/>
      <c r="B153" s="99"/>
      <c r="C153" s="784" t="s">
        <v>542</v>
      </c>
      <c r="D153" s="75" t="str">
        <f>AG149&amp;".5"</f>
        <v>Đ44.5</v>
      </c>
      <c r="E153" s="25"/>
      <c r="F153" s="26"/>
      <c r="G153" s="26"/>
      <c r="H153" s="635"/>
      <c r="I153" s="25"/>
      <c r="J153" s="28"/>
      <c r="K153" s="635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643"/>
      <c r="AB153" s="644"/>
      <c r="AC153" s="25"/>
      <c r="AD153" s="27"/>
      <c r="AE153" s="26"/>
      <c r="AF153" s="29"/>
      <c r="AH153" s="185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26"/>
      <c r="B154" s="99"/>
      <c r="C154" s="784"/>
      <c r="D154" s="75" t="str">
        <f>AG149&amp;".6"</f>
        <v>Đ44.6</v>
      </c>
      <c r="E154" s="25"/>
      <c r="F154" s="26"/>
      <c r="G154" s="648"/>
      <c r="H154" s="635"/>
      <c r="I154" s="25"/>
      <c r="J154" s="28"/>
      <c r="K154" s="649"/>
      <c r="L154" s="29"/>
      <c r="M154" s="25"/>
      <c r="N154" s="28"/>
      <c r="O154" s="648"/>
      <c r="P154" s="29"/>
      <c r="Q154" s="25"/>
      <c r="R154" s="27"/>
      <c r="S154" s="648"/>
      <c r="T154" s="29"/>
      <c r="U154" s="25"/>
      <c r="V154" s="27"/>
      <c r="W154" s="648"/>
      <c r="X154" s="29"/>
      <c r="Y154" s="25"/>
      <c r="Z154" s="33"/>
      <c r="AA154" s="643"/>
      <c r="AB154" s="644"/>
      <c r="AC154" s="25"/>
      <c r="AD154" s="27"/>
      <c r="AE154" s="26"/>
      <c r="AF154" s="29"/>
      <c r="AH154" s="185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27">
        <v>2</v>
      </c>
      <c r="B155" s="98" t="str">
        <f>IF(AG155&lt;&gt;"",AH155,"")</f>
        <v>Th.V.Anh</v>
      </c>
      <c r="C155" s="780" t="s">
        <v>0</v>
      </c>
      <c r="D155" s="76" t="str">
        <f>AG155&amp;".1"</f>
        <v>Đ01.1</v>
      </c>
      <c r="E155" s="15"/>
      <c r="F155" s="16"/>
      <c r="G155" s="16"/>
      <c r="H155" s="18"/>
      <c r="I155" s="15"/>
      <c r="J155" s="18"/>
      <c r="K155" s="645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4" t="s">
        <v>803</v>
      </c>
      <c r="AH155" s="185" t="str">
        <f>IF(AG155&lt;&gt;"",VLOOKUP(AG155,MAGV!$B$6:$G$172,2,0),"")</f>
        <v>Th.V.Anh</v>
      </c>
      <c r="AI155" s="44">
        <f t="shared" si="3"/>
        <v>12</v>
      </c>
    </row>
    <row r="156" spans="1:35" ht="13.5" customHeight="1" x14ac:dyDescent="0.25">
      <c r="A156" s="326"/>
      <c r="B156" s="101">
        <f>SUM(F155:F160,J155:J160,N155:N160,R155:R160,V155:V160,Z155:Z160,AD155:AD160)</f>
        <v>12</v>
      </c>
      <c r="C156" s="781"/>
      <c r="D156" s="75" t="str">
        <f>AG155&amp;".2"</f>
        <v>Đ01.2</v>
      </c>
      <c r="E156" s="636"/>
      <c r="F156" s="22"/>
      <c r="G156" s="637"/>
      <c r="H156" s="23"/>
      <c r="I156" s="20"/>
      <c r="J156" s="22"/>
      <c r="K156" s="638"/>
      <c r="L156" s="23"/>
      <c r="M156" s="20"/>
      <c r="N156" s="22"/>
      <c r="O156" s="637"/>
      <c r="P156" s="23"/>
      <c r="Q156" s="20"/>
      <c r="R156" s="24"/>
      <c r="S156" s="637"/>
      <c r="T156" s="23"/>
      <c r="U156" s="20"/>
      <c r="V156" s="24"/>
      <c r="W156" s="637"/>
      <c r="X156" s="23"/>
      <c r="Y156" s="20"/>
      <c r="Z156" s="24"/>
      <c r="AA156" s="637"/>
      <c r="AB156" s="23"/>
      <c r="AC156" s="20"/>
      <c r="AD156" s="24"/>
      <c r="AE156" s="637"/>
      <c r="AF156" s="23"/>
      <c r="AH156" s="185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26"/>
      <c r="B157" s="99"/>
      <c r="C157" s="782" t="s">
        <v>1</v>
      </c>
      <c r="D157" s="75" t="str">
        <f>AG155&amp;".3"</f>
        <v>Đ01.3</v>
      </c>
      <c r="E157" s="618"/>
      <c r="F157" s="622"/>
      <c r="G157" s="622"/>
      <c r="H157" s="639"/>
      <c r="I157" s="618"/>
      <c r="J157" s="620"/>
      <c r="K157" s="639"/>
      <c r="L157" s="623"/>
      <c r="M157" s="618" t="s">
        <v>3211</v>
      </c>
      <c r="N157" s="619">
        <v>4</v>
      </c>
      <c r="O157" s="622" t="s">
        <v>410</v>
      </c>
      <c r="P157" s="623"/>
      <c r="Q157" s="618" t="s">
        <v>3211</v>
      </c>
      <c r="R157" s="620">
        <v>4</v>
      </c>
      <c r="S157" s="622" t="s">
        <v>410</v>
      </c>
      <c r="T157" s="623"/>
      <c r="U157" s="618" t="s">
        <v>3211</v>
      </c>
      <c r="V157" s="619">
        <v>4</v>
      </c>
      <c r="W157" s="622" t="s">
        <v>410</v>
      </c>
      <c r="X157" s="623"/>
      <c r="Y157" s="618"/>
      <c r="Z157" s="619"/>
      <c r="AA157" s="622"/>
      <c r="AB157" s="623"/>
      <c r="AC157" s="618"/>
      <c r="AD157" s="620"/>
      <c r="AE157" s="622"/>
      <c r="AF157" s="29"/>
      <c r="AH157" s="185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26"/>
      <c r="B158" s="99"/>
      <c r="C158" s="783"/>
      <c r="D158" s="75" t="str">
        <f>AG155&amp;".4"</f>
        <v>Đ01.4</v>
      </c>
      <c r="E158" s="20"/>
      <c r="F158" s="21"/>
      <c r="G158" s="637"/>
      <c r="H158" s="640"/>
      <c r="I158" s="20"/>
      <c r="J158" s="22"/>
      <c r="K158" s="638"/>
      <c r="L158" s="23"/>
      <c r="M158" s="20"/>
      <c r="N158" s="22"/>
      <c r="O158" s="637" t="s">
        <v>5010</v>
      </c>
      <c r="P158" s="23"/>
      <c r="Q158" s="20"/>
      <c r="R158" s="24"/>
      <c r="S158" s="637" t="s">
        <v>5010</v>
      </c>
      <c r="T158" s="23"/>
      <c r="U158" s="20"/>
      <c r="V158" s="24"/>
      <c r="W158" s="637" t="s">
        <v>5010</v>
      </c>
      <c r="X158" s="23"/>
      <c r="Y158" s="20"/>
      <c r="Z158" s="621"/>
      <c r="AA158" s="641"/>
      <c r="AB158" s="642"/>
      <c r="AC158" s="20"/>
      <c r="AD158" s="24"/>
      <c r="AE158" s="637"/>
      <c r="AF158" s="29"/>
      <c r="AH158" s="185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26"/>
      <c r="B159" s="99"/>
      <c r="C159" s="784" t="s">
        <v>542</v>
      </c>
      <c r="D159" s="75" t="str">
        <f>AG155&amp;".5"</f>
        <v>Đ01.5</v>
      </c>
      <c r="E159" s="25"/>
      <c r="F159" s="26"/>
      <c r="G159" s="26"/>
      <c r="H159" s="635"/>
      <c r="I159" s="25"/>
      <c r="J159" s="28"/>
      <c r="K159" s="635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643"/>
      <c r="AB159" s="644"/>
      <c r="AC159" s="25"/>
      <c r="AD159" s="27"/>
      <c r="AE159" s="26"/>
      <c r="AF159" s="29"/>
      <c r="AH159" s="185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26"/>
      <c r="B160" s="99"/>
      <c r="C160" s="784"/>
      <c r="D160" s="75" t="str">
        <f>AG155&amp;".6"</f>
        <v>Đ01.6</v>
      </c>
      <c r="E160" s="25"/>
      <c r="F160" s="26"/>
      <c r="G160" s="26"/>
      <c r="H160" s="635"/>
      <c r="I160" s="25"/>
      <c r="J160" s="28"/>
      <c r="K160" s="635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643"/>
      <c r="AB160" s="644"/>
      <c r="AC160" s="25"/>
      <c r="AD160" s="27"/>
      <c r="AE160" s="26"/>
      <c r="AF160" s="29"/>
      <c r="AH160" s="185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27">
        <v>3</v>
      </c>
      <c r="B161" s="98" t="str">
        <f>IF(AG161&lt;&gt;"",AH161,"")</f>
        <v>Th.Bình</v>
      </c>
      <c r="C161" s="780" t="s">
        <v>0</v>
      </c>
      <c r="D161" s="76" t="str">
        <f>AG161&amp;".1"</f>
        <v>Đ02.1</v>
      </c>
      <c r="E161" s="15" t="s">
        <v>3214</v>
      </c>
      <c r="F161" s="16">
        <v>4</v>
      </c>
      <c r="G161" s="16"/>
      <c r="H161" s="18"/>
      <c r="I161" s="15" t="s">
        <v>3214</v>
      </c>
      <c r="J161" s="18">
        <v>4</v>
      </c>
      <c r="K161" s="645"/>
      <c r="L161" s="19"/>
      <c r="M161" s="15" t="s">
        <v>3221</v>
      </c>
      <c r="N161" s="18">
        <v>4</v>
      </c>
      <c r="O161" s="16"/>
      <c r="P161" s="19"/>
      <c r="Q161" s="15" t="s">
        <v>3221</v>
      </c>
      <c r="R161" s="17">
        <v>4</v>
      </c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84" t="s">
        <v>811</v>
      </c>
      <c r="AH161" s="185" t="str">
        <f>IF(AG161&lt;&gt;"",VLOOKUP(AG161,MAGV!$B$6:$G$172,2,0),"")</f>
        <v>Th.Bình</v>
      </c>
      <c r="AI161" s="44">
        <f t="shared" si="3"/>
        <v>26</v>
      </c>
    </row>
    <row r="162" spans="1:35" ht="13.5" customHeight="1" x14ac:dyDescent="0.25">
      <c r="A162" s="326"/>
      <c r="B162" s="101">
        <f>SUM(F161:F166,J161:J166,N161:N166,R161:R166,V161:V166,Z161:Z166,AD161:AD166)</f>
        <v>26</v>
      </c>
      <c r="C162" s="781"/>
      <c r="D162" s="75" t="str">
        <f>AG161&amp;".2"</f>
        <v>Đ02.2</v>
      </c>
      <c r="E162" s="636"/>
      <c r="F162" s="22"/>
      <c r="G162" s="489" t="s">
        <v>5066</v>
      </c>
      <c r="H162" s="23"/>
      <c r="I162" s="20"/>
      <c r="J162" s="22"/>
      <c r="K162" s="704" t="s">
        <v>5066</v>
      </c>
      <c r="L162" s="23"/>
      <c r="M162" s="20"/>
      <c r="N162" s="22"/>
      <c r="O162" s="637" t="s">
        <v>4937</v>
      </c>
      <c r="P162" s="23"/>
      <c r="Q162" s="20"/>
      <c r="R162" s="24"/>
      <c r="S162" s="637" t="s">
        <v>4937</v>
      </c>
      <c r="T162" s="23"/>
      <c r="U162" s="20"/>
      <c r="V162" s="24"/>
      <c r="W162" s="637"/>
      <c r="X162" s="23"/>
      <c r="Y162" s="20"/>
      <c r="Z162" s="24"/>
      <c r="AA162" s="637"/>
      <c r="AB162" s="23"/>
      <c r="AC162" s="20"/>
      <c r="AD162" s="24"/>
      <c r="AE162" s="637"/>
      <c r="AF162" s="23"/>
      <c r="AH162" s="185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26"/>
      <c r="B163" s="99"/>
      <c r="C163" s="782" t="s">
        <v>1</v>
      </c>
      <c r="D163" s="75" t="str">
        <f>AG161&amp;".3"</f>
        <v>Đ02.3</v>
      </c>
      <c r="E163" s="618" t="s">
        <v>3221</v>
      </c>
      <c r="F163" s="622">
        <v>4</v>
      </c>
      <c r="G163" s="622"/>
      <c r="H163" s="639"/>
      <c r="I163" s="618" t="s">
        <v>3221</v>
      </c>
      <c r="J163" s="620">
        <v>4</v>
      </c>
      <c r="K163" s="639"/>
      <c r="L163" s="623"/>
      <c r="M163" s="618" t="s">
        <v>3221</v>
      </c>
      <c r="N163" s="619">
        <v>2</v>
      </c>
      <c r="O163" s="622"/>
      <c r="P163" s="623"/>
      <c r="Q163" s="618"/>
      <c r="R163" s="620"/>
      <c r="S163" s="622"/>
      <c r="T163" s="623"/>
      <c r="U163" s="618"/>
      <c r="V163" s="619"/>
      <c r="W163" s="622"/>
      <c r="X163" s="623"/>
      <c r="Y163" s="618"/>
      <c r="Z163" s="619"/>
      <c r="AA163" s="622"/>
      <c r="AB163" s="623"/>
      <c r="AC163" s="618"/>
      <c r="AD163" s="620"/>
      <c r="AE163" s="622"/>
      <c r="AF163" s="29"/>
      <c r="AH163" s="185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26"/>
      <c r="B164" s="99"/>
      <c r="C164" s="783"/>
      <c r="D164" s="75" t="str">
        <f>AG161&amp;".4"</f>
        <v>Đ02.4</v>
      </c>
      <c r="E164" s="20"/>
      <c r="F164" s="21"/>
      <c r="G164" s="637" t="s">
        <v>4937</v>
      </c>
      <c r="H164" s="640"/>
      <c r="I164" s="20"/>
      <c r="J164" s="22"/>
      <c r="K164" s="638" t="s">
        <v>4937</v>
      </c>
      <c r="L164" s="23"/>
      <c r="M164" s="20"/>
      <c r="N164" s="22"/>
      <c r="O164" s="637" t="s">
        <v>4937</v>
      </c>
      <c r="P164" s="23"/>
      <c r="Q164" s="20"/>
      <c r="R164" s="24"/>
      <c r="S164" s="637"/>
      <c r="T164" s="23"/>
      <c r="U164" s="20"/>
      <c r="V164" s="24"/>
      <c r="W164" s="637"/>
      <c r="X164" s="23"/>
      <c r="Y164" s="20"/>
      <c r="Z164" s="621"/>
      <c r="AA164" s="641"/>
      <c r="AB164" s="642"/>
      <c r="AC164" s="20"/>
      <c r="AD164" s="24"/>
      <c r="AE164" s="637"/>
      <c r="AF164" s="29"/>
      <c r="AH164" s="185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26"/>
      <c r="B165" s="99"/>
      <c r="C165" s="784" t="s">
        <v>542</v>
      </c>
      <c r="D165" s="75" t="str">
        <f>AG161&amp;".5"</f>
        <v>Đ02.5</v>
      </c>
      <c r="E165" s="25"/>
      <c r="F165" s="26"/>
      <c r="G165" s="26"/>
      <c r="H165" s="635"/>
      <c r="I165" s="25"/>
      <c r="J165" s="28"/>
      <c r="K165" s="635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643"/>
      <c r="AB165" s="644"/>
      <c r="AC165" s="25"/>
      <c r="AD165" s="27"/>
      <c r="AE165" s="26"/>
      <c r="AF165" s="29"/>
      <c r="AH165" s="185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26"/>
      <c r="B166" s="99"/>
      <c r="C166" s="784"/>
      <c r="D166" s="75" t="str">
        <f>AG161&amp;".6"</f>
        <v>Đ02.6</v>
      </c>
      <c r="E166" s="25"/>
      <c r="F166" s="26"/>
      <c r="G166" s="26"/>
      <c r="H166" s="635"/>
      <c r="I166" s="25"/>
      <c r="J166" s="28"/>
      <c r="K166" s="635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643"/>
      <c r="AB166" s="644"/>
      <c r="AC166" s="25"/>
      <c r="AD166" s="27"/>
      <c r="AE166" s="26"/>
      <c r="AF166" s="29"/>
      <c r="AH166" s="185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27">
        <v>4</v>
      </c>
      <c r="B167" s="98" t="str">
        <f>IF(AG167&lt;&gt;"",AH167,"")</f>
        <v>Th.Cương</v>
      </c>
      <c r="C167" s="780" t="s">
        <v>0</v>
      </c>
      <c r="D167" s="76" t="str">
        <f>AG167&amp;".1"</f>
        <v>Đ03.1</v>
      </c>
      <c r="E167" s="15" t="s">
        <v>3528</v>
      </c>
      <c r="F167" s="16">
        <v>4</v>
      </c>
      <c r="G167" s="16"/>
      <c r="H167" s="18"/>
      <c r="I167" s="15" t="s">
        <v>3528</v>
      </c>
      <c r="J167" s="18">
        <v>4</v>
      </c>
      <c r="K167" s="645"/>
      <c r="L167" s="19"/>
      <c r="M167" s="15" t="s">
        <v>3528</v>
      </c>
      <c r="N167" s="18">
        <v>4</v>
      </c>
      <c r="O167" s="16"/>
      <c r="P167" s="19"/>
      <c r="Q167" s="15" t="s">
        <v>3528</v>
      </c>
      <c r="R167" s="17">
        <v>4</v>
      </c>
      <c r="S167" s="16"/>
      <c r="T167" s="19"/>
      <c r="U167" s="15" t="s">
        <v>3528</v>
      </c>
      <c r="V167" s="18">
        <v>4</v>
      </c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84" t="s">
        <v>812</v>
      </c>
      <c r="AH167" s="185" t="str">
        <f>IF(AG167&lt;&gt;"",VLOOKUP(AG167,MAGV!$B$6:$G$172,2,0),"")</f>
        <v>Th.Cương</v>
      </c>
      <c r="AI167" s="44">
        <f t="shared" si="3"/>
        <v>40</v>
      </c>
    </row>
    <row r="168" spans="1:35" ht="13.5" customHeight="1" x14ac:dyDescent="0.25">
      <c r="A168" s="326"/>
      <c r="B168" s="101">
        <f>SUM(F167:F172,J167:J172,N167:N172,R167:R172,V167:V172,Z167:Z172,AD167:AD172)</f>
        <v>40</v>
      </c>
      <c r="C168" s="781"/>
      <c r="D168" s="75" t="str">
        <f>AG167&amp;".2"</f>
        <v>Đ03.2</v>
      </c>
      <c r="E168" s="636"/>
      <c r="F168" s="22"/>
      <c r="G168" s="637" t="s">
        <v>4980</v>
      </c>
      <c r="H168" s="23"/>
      <c r="I168" s="20"/>
      <c r="J168" s="22"/>
      <c r="K168" s="638" t="s">
        <v>4980</v>
      </c>
      <c r="L168" s="23"/>
      <c r="M168" s="20"/>
      <c r="N168" s="22"/>
      <c r="O168" s="637" t="s">
        <v>4980</v>
      </c>
      <c r="P168" s="23"/>
      <c r="Q168" s="20"/>
      <c r="R168" s="24"/>
      <c r="S168" s="637" t="s">
        <v>4980</v>
      </c>
      <c r="T168" s="23"/>
      <c r="U168" s="20"/>
      <c r="V168" s="24"/>
      <c r="W168" s="637" t="s">
        <v>4980</v>
      </c>
      <c r="X168" s="23"/>
      <c r="Y168" s="20"/>
      <c r="Z168" s="24"/>
      <c r="AA168" s="637"/>
      <c r="AB168" s="23"/>
      <c r="AC168" s="20"/>
      <c r="AD168" s="24"/>
      <c r="AE168" s="637"/>
      <c r="AF168" s="23"/>
      <c r="AH168" s="185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26"/>
      <c r="B169" s="99"/>
      <c r="C169" s="782" t="s">
        <v>1</v>
      </c>
      <c r="D169" s="75" t="str">
        <f>AG167&amp;".3"</f>
        <v>Đ03.3</v>
      </c>
      <c r="E169" s="618" t="s">
        <v>3528</v>
      </c>
      <c r="F169" s="622">
        <v>4</v>
      </c>
      <c r="G169" s="622"/>
      <c r="H169" s="639"/>
      <c r="I169" s="618" t="s">
        <v>3528</v>
      </c>
      <c r="J169" s="620">
        <v>4</v>
      </c>
      <c r="K169" s="639"/>
      <c r="L169" s="623"/>
      <c r="M169" s="618" t="s">
        <v>3528</v>
      </c>
      <c r="N169" s="619">
        <v>4</v>
      </c>
      <c r="O169" s="622"/>
      <c r="P169" s="623"/>
      <c r="Q169" s="618" t="s">
        <v>3528</v>
      </c>
      <c r="R169" s="620">
        <v>4</v>
      </c>
      <c r="S169" s="622"/>
      <c r="T169" s="623"/>
      <c r="U169" s="618" t="s">
        <v>3528</v>
      </c>
      <c r="V169" s="619">
        <v>4</v>
      </c>
      <c r="W169" s="622"/>
      <c r="X169" s="623"/>
      <c r="Y169" s="618"/>
      <c r="Z169" s="619"/>
      <c r="AA169" s="622"/>
      <c r="AB169" s="623"/>
      <c r="AC169" s="618"/>
      <c r="AD169" s="620"/>
      <c r="AE169" s="622"/>
      <c r="AF169" s="29"/>
      <c r="AH169" s="185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26"/>
      <c r="B170" s="99"/>
      <c r="C170" s="783"/>
      <c r="D170" s="75" t="str">
        <f>AG167&amp;".4"</f>
        <v>Đ03.4</v>
      </c>
      <c r="E170" s="20"/>
      <c r="F170" s="21"/>
      <c r="G170" s="637" t="s">
        <v>4982</v>
      </c>
      <c r="H170" s="640"/>
      <c r="I170" s="20"/>
      <c r="J170" s="22"/>
      <c r="K170" s="638" t="s">
        <v>4982</v>
      </c>
      <c r="L170" s="23"/>
      <c r="M170" s="20"/>
      <c r="N170" s="22"/>
      <c r="O170" s="637" t="s">
        <v>4982</v>
      </c>
      <c r="P170" s="23"/>
      <c r="Q170" s="20"/>
      <c r="R170" s="24"/>
      <c r="S170" s="637" t="s">
        <v>4982</v>
      </c>
      <c r="T170" s="23"/>
      <c r="U170" s="20"/>
      <c r="V170" s="24"/>
      <c r="W170" s="637" t="s">
        <v>4982</v>
      </c>
      <c r="X170" s="23"/>
      <c r="Y170" s="20"/>
      <c r="Z170" s="621"/>
      <c r="AA170" s="641"/>
      <c r="AB170" s="642"/>
      <c r="AC170" s="20"/>
      <c r="AD170" s="24"/>
      <c r="AE170" s="637"/>
      <c r="AF170" s="29"/>
      <c r="AH170" s="185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26"/>
      <c r="B171" s="99"/>
      <c r="C171" s="784" t="s">
        <v>542</v>
      </c>
      <c r="D171" s="75" t="str">
        <f>AG167&amp;".5"</f>
        <v>Đ03.5</v>
      </c>
      <c r="E171" s="25"/>
      <c r="F171" s="26"/>
      <c r="G171" s="26"/>
      <c r="H171" s="635"/>
      <c r="I171" s="25"/>
      <c r="J171" s="28"/>
      <c r="K171" s="635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643"/>
      <c r="AB171" s="644"/>
      <c r="AC171" s="25"/>
      <c r="AD171" s="27"/>
      <c r="AE171" s="26"/>
      <c r="AF171" s="29"/>
      <c r="AH171" s="185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26"/>
      <c r="B172" s="99"/>
      <c r="C172" s="784"/>
      <c r="D172" s="75" t="str">
        <f>AG167&amp;".6"</f>
        <v>Đ03.6</v>
      </c>
      <c r="E172" s="25"/>
      <c r="F172" s="26"/>
      <c r="G172" s="26"/>
      <c r="H172" s="635"/>
      <c r="I172" s="25"/>
      <c r="J172" s="28"/>
      <c r="K172" s="635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643"/>
      <c r="AB172" s="644"/>
      <c r="AC172" s="25"/>
      <c r="AD172" s="27"/>
      <c r="AE172" s="26"/>
      <c r="AF172" s="29"/>
      <c r="AH172" s="185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27">
        <v>5</v>
      </c>
      <c r="B173" s="98" t="str">
        <f>IF(AG173&lt;&gt;"",AH173,"")</f>
        <v>Th.Dân</v>
      </c>
      <c r="C173" s="780" t="s">
        <v>0</v>
      </c>
      <c r="D173" s="76" t="str">
        <f>AG173&amp;".1"</f>
        <v>Đ05.1</v>
      </c>
      <c r="E173" s="15"/>
      <c r="F173" s="16"/>
      <c r="G173" s="16"/>
      <c r="H173" s="18"/>
      <c r="I173" s="15"/>
      <c r="J173" s="18"/>
      <c r="K173" s="645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4" t="s">
        <v>790</v>
      </c>
      <c r="AH173" s="185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26"/>
      <c r="B174" s="101">
        <f>SUM(F173:F178,J173:J178,N173:N178,R173:R178,V173:V178,Z173:Z178,AD173:AD178)</f>
        <v>0</v>
      </c>
      <c r="C174" s="781"/>
      <c r="D174" s="75" t="str">
        <f>AG173&amp;".2"</f>
        <v>Đ05.2</v>
      </c>
      <c r="E174" s="636"/>
      <c r="F174" s="22"/>
      <c r="G174" s="637"/>
      <c r="H174" s="23"/>
      <c r="I174" s="20"/>
      <c r="J174" s="22"/>
      <c r="K174" s="638"/>
      <c r="L174" s="23"/>
      <c r="M174" s="20"/>
      <c r="N174" s="22"/>
      <c r="O174" s="637"/>
      <c r="P174" s="23"/>
      <c r="Q174" s="20"/>
      <c r="R174" s="24"/>
      <c r="S174" s="637"/>
      <c r="T174" s="23"/>
      <c r="U174" s="20"/>
      <c r="V174" s="24"/>
      <c r="W174" s="637"/>
      <c r="X174" s="23"/>
      <c r="Y174" s="20"/>
      <c r="Z174" s="24"/>
      <c r="AA174" s="637"/>
      <c r="AB174" s="23"/>
      <c r="AC174" s="20"/>
      <c r="AD174" s="24"/>
      <c r="AE174" s="21"/>
      <c r="AF174" s="23"/>
      <c r="AH174" s="185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26"/>
      <c r="B175" s="99"/>
      <c r="C175" s="782" t="s">
        <v>1</v>
      </c>
      <c r="D175" s="75" t="str">
        <f>AG173&amp;".3"</f>
        <v>Đ05.3</v>
      </c>
      <c r="E175" s="618"/>
      <c r="F175" s="622"/>
      <c r="G175" s="647"/>
      <c r="H175" s="639"/>
      <c r="I175" s="618"/>
      <c r="J175" s="620"/>
      <c r="K175" s="646"/>
      <c r="L175" s="623"/>
      <c r="M175" s="618"/>
      <c r="N175" s="619"/>
      <c r="O175" s="622"/>
      <c r="P175" s="623"/>
      <c r="Q175" s="618"/>
      <c r="R175" s="620"/>
      <c r="S175" s="647"/>
      <c r="T175" s="623"/>
      <c r="U175" s="618"/>
      <c r="V175" s="619"/>
      <c r="W175" s="647"/>
      <c r="X175" s="623"/>
      <c r="Y175" s="618"/>
      <c r="Z175" s="619"/>
      <c r="AA175" s="622"/>
      <c r="AB175" s="623"/>
      <c r="AC175" s="618"/>
      <c r="AD175" s="620"/>
      <c r="AE175" s="622"/>
      <c r="AF175" s="29"/>
      <c r="AH175" s="185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26"/>
      <c r="B176" s="99"/>
      <c r="C176" s="783"/>
      <c r="D176" s="75" t="str">
        <f>AG173&amp;".4"</f>
        <v>Đ05.4</v>
      </c>
      <c r="E176" s="20"/>
      <c r="F176" s="21"/>
      <c r="G176" s="637"/>
      <c r="H176" s="640"/>
      <c r="I176" s="20"/>
      <c r="J176" s="22"/>
      <c r="K176" s="638"/>
      <c r="L176" s="23"/>
      <c r="M176" s="20"/>
      <c r="N176" s="22"/>
      <c r="O176" s="637"/>
      <c r="P176" s="23"/>
      <c r="Q176" s="20"/>
      <c r="R176" s="24"/>
      <c r="S176" s="637"/>
      <c r="T176" s="23"/>
      <c r="U176" s="20"/>
      <c r="V176" s="24"/>
      <c r="W176" s="637"/>
      <c r="X176" s="23"/>
      <c r="Y176" s="20"/>
      <c r="Z176" s="621"/>
      <c r="AA176" s="641"/>
      <c r="AB176" s="642"/>
      <c r="AC176" s="20"/>
      <c r="AD176" s="24"/>
      <c r="AE176" s="637"/>
      <c r="AF176" s="29"/>
      <c r="AH176" s="185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26"/>
      <c r="B177" s="99"/>
      <c r="C177" s="784" t="s">
        <v>542</v>
      </c>
      <c r="D177" s="75" t="str">
        <f>AG173&amp;".5"</f>
        <v>Đ05.5</v>
      </c>
      <c r="E177" s="25"/>
      <c r="F177" s="26"/>
      <c r="G177" s="26"/>
      <c r="H177" s="635"/>
      <c r="I177" s="25"/>
      <c r="J177" s="28"/>
      <c r="K177" s="635"/>
      <c r="L177" s="29"/>
      <c r="M177" s="25"/>
      <c r="N177" s="28"/>
      <c r="O177" s="26"/>
      <c r="P177" s="29"/>
      <c r="Q177" s="25"/>
      <c r="R177" s="27"/>
      <c r="S177" s="26"/>
      <c r="T177" s="29"/>
      <c r="U177" s="610"/>
      <c r="V177" s="27"/>
      <c r="W177" s="26"/>
      <c r="X177" s="29"/>
      <c r="Y177" s="25"/>
      <c r="Z177" s="33"/>
      <c r="AA177" s="643"/>
      <c r="AB177" s="644"/>
      <c r="AC177" s="25"/>
      <c r="AD177" s="27"/>
      <c r="AE177" s="26"/>
      <c r="AF177" s="29"/>
      <c r="AH177" s="185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26"/>
      <c r="B178" s="99"/>
      <c r="C178" s="784"/>
      <c r="D178" s="75" t="str">
        <f>AG173&amp;".6"</f>
        <v>Đ05.6</v>
      </c>
      <c r="E178" s="25"/>
      <c r="F178" s="26"/>
      <c r="G178" s="648"/>
      <c r="H178" s="635"/>
      <c r="I178" s="25"/>
      <c r="J178" s="28"/>
      <c r="K178" s="649"/>
      <c r="L178" s="29"/>
      <c r="M178" s="25"/>
      <c r="N178" s="28"/>
      <c r="O178" s="659"/>
      <c r="P178" s="29"/>
      <c r="Q178" s="25"/>
      <c r="R178" s="27"/>
      <c r="S178" s="659"/>
      <c r="T178" s="29"/>
      <c r="U178" s="25"/>
      <c r="V178" s="27"/>
      <c r="W178" s="659"/>
      <c r="X178" s="29"/>
      <c r="Y178" s="25"/>
      <c r="Z178" s="33"/>
      <c r="AA178" s="643"/>
      <c r="AB178" s="644"/>
      <c r="AC178" s="25"/>
      <c r="AD178" s="27"/>
      <c r="AE178" s="26"/>
      <c r="AF178" s="29"/>
      <c r="AH178" s="185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27">
        <v>6</v>
      </c>
      <c r="B179" s="98" t="str">
        <f>IF(AG179&lt;&gt;"",AH179,"")</f>
        <v>C.Dịu</v>
      </c>
      <c r="C179" s="780" t="s">
        <v>0</v>
      </c>
      <c r="D179" s="76" t="str">
        <f>AG179&amp;".1"</f>
        <v>Đ06.1</v>
      </c>
      <c r="E179" s="15"/>
      <c r="F179" s="16"/>
      <c r="G179" s="16"/>
      <c r="H179" s="18"/>
      <c r="I179" s="15"/>
      <c r="J179" s="18"/>
      <c r="K179" s="645"/>
      <c r="L179" s="19"/>
      <c r="M179" s="15"/>
      <c r="N179" s="18"/>
      <c r="O179" s="16"/>
      <c r="P179" s="19"/>
      <c r="Q179" s="15"/>
      <c r="R179" s="17"/>
      <c r="S179" s="16"/>
      <c r="T179" s="19"/>
      <c r="U179" s="15"/>
      <c r="V179" s="18"/>
      <c r="W179" s="16"/>
      <c r="X179" s="19"/>
      <c r="Y179" s="15"/>
      <c r="Z179" s="18"/>
      <c r="AA179" s="16"/>
      <c r="AB179" s="19"/>
      <c r="AC179" s="15"/>
      <c r="AD179" s="17"/>
      <c r="AE179" s="16"/>
      <c r="AF179" s="19"/>
      <c r="AG179" s="184" t="s">
        <v>794</v>
      </c>
      <c r="AH179" s="185" t="str">
        <f>IF(AG179&lt;&gt;"",VLOOKUP(AG179,MAGV!$B$6:$G$172,2,0),"")</f>
        <v>C.Dịu</v>
      </c>
      <c r="AI179" s="44">
        <f t="shared" si="3"/>
        <v>0</v>
      </c>
    </row>
    <row r="180" spans="1:35" ht="13.5" customHeight="1" x14ac:dyDescent="0.25">
      <c r="A180" s="326"/>
      <c r="B180" s="101">
        <f>SUM(F179:F184,J179:J184,N179:N184,R179:R184,V179:V184,Z179:Z184,AD179:AD184)</f>
        <v>0</v>
      </c>
      <c r="C180" s="781"/>
      <c r="D180" s="75" t="str">
        <f>AG179&amp;".2"</f>
        <v>Đ06.2</v>
      </c>
      <c r="E180" s="636"/>
      <c r="F180" s="22"/>
      <c r="G180" s="637"/>
      <c r="H180" s="23"/>
      <c r="I180" s="20"/>
      <c r="J180" s="22"/>
      <c r="K180" s="638"/>
      <c r="L180" s="23"/>
      <c r="M180" s="20"/>
      <c r="N180" s="22"/>
      <c r="O180" s="637"/>
      <c r="P180" s="23"/>
      <c r="Q180" s="20"/>
      <c r="R180" s="24"/>
      <c r="S180" s="637"/>
      <c r="T180" s="23"/>
      <c r="U180" s="20"/>
      <c r="V180" s="24"/>
      <c r="W180" s="637"/>
      <c r="X180" s="23"/>
      <c r="Y180" s="20"/>
      <c r="Z180" s="24"/>
      <c r="AA180" s="637"/>
      <c r="AB180" s="23"/>
      <c r="AC180" s="20"/>
      <c r="AD180" s="24"/>
      <c r="AE180" s="637"/>
      <c r="AF180" s="23"/>
      <c r="AH180" s="185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26"/>
      <c r="B181" s="99"/>
      <c r="C181" s="782" t="s">
        <v>1</v>
      </c>
      <c r="D181" s="75" t="str">
        <f>AG179&amp;".3"</f>
        <v>Đ06.3</v>
      </c>
      <c r="E181" s="618"/>
      <c r="F181" s="622"/>
      <c r="G181" s="622"/>
      <c r="H181" s="639"/>
      <c r="I181" s="618"/>
      <c r="J181" s="620"/>
      <c r="K181" s="639"/>
      <c r="L181" s="623"/>
      <c r="M181" s="618"/>
      <c r="N181" s="619"/>
      <c r="O181" s="622"/>
      <c r="P181" s="623"/>
      <c r="Q181" s="618"/>
      <c r="R181" s="620"/>
      <c r="S181" s="622"/>
      <c r="T181" s="623"/>
      <c r="U181" s="618"/>
      <c r="V181" s="619"/>
      <c r="W181" s="622"/>
      <c r="X181" s="623"/>
      <c r="Y181" s="618"/>
      <c r="Z181" s="619"/>
      <c r="AA181" s="622"/>
      <c r="AB181" s="623"/>
      <c r="AC181" s="618"/>
      <c r="AD181" s="620"/>
      <c r="AE181" s="622"/>
      <c r="AF181" s="29"/>
      <c r="AH181" s="185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26"/>
      <c r="B182" s="99"/>
      <c r="C182" s="783"/>
      <c r="D182" s="75" t="str">
        <f>AG179&amp;".4"</f>
        <v>Đ06.4</v>
      </c>
      <c r="E182" s="20"/>
      <c r="F182" s="21"/>
      <c r="G182" s="637"/>
      <c r="H182" s="640"/>
      <c r="I182" s="20"/>
      <c r="J182" s="22"/>
      <c r="K182" s="638"/>
      <c r="L182" s="23"/>
      <c r="M182" s="20"/>
      <c r="N182" s="22"/>
      <c r="O182" s="637"/>
      <c r="P182" s="23"/>
      <c r="Q182" s="20"/>
      <c r="R182" s="24"/>
      <c r="S182" s="637"/>
      <c r="T182" s="23"/>
      <c r="U182" s="20"/>
      <c r="V182" s="24"/>
      <c r="W182" s="637"/>
      <c r="X182" s="23"/>
      <c r="Y182" s="20"/>
      <c r="Z182" s="621"/>
      <c r="AA182" s="641"/>
      <c r="AB182" s="642"/>
      <c r="AC182" s="20"/>
      <c r="AD182" s="24"/>
      <c r="AE182" s="637"/>
      <c r="AF182" s="29"/>
      <c r="AH182" s="185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26"/>
      <c r="B183" s="99"/>
      <c r="C183" s="784" t="s">
        <v>542</v>
      </c>
      <c r="D183" s="75" t="str">
        <f>AG179&amp;".5"</f>
        <v>Đ06.5</v>
      </c>
      <c r="E183" s="25"/>
      <c r="F183" s="26"/>
      <c r="G183" s="26"/>
      <c r="H183" s="635"/>
      <c r="I183" s="25"/>
      <c r="J183" s="28"/>
      <c r="K183" s="635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643"/>
      <c r="AB183" s="644"/>
      <c r="AC183" s="25"/>
      <c r="AD183" s="27"/>
      <c r="AE183" s="26"/>
      <c r="AF183" s="29"/>
      <c r="AH183" s="185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26"/>
      <c r="B184" s="99"/>
      <c r="C184" s="784"/>
      <c r="D184" s="75" t="str">
        <f>AG179&amp;".6"</f>
        <v>Đ06.6</v>
      </c>
      <c r="E184" s="25"/>
      <c r="F184" s="26"/>
      <c r="G184" s="648"/>
      <c r="H184" s="635"/>
      <c r="I184" s="25"/>
      <c r="J184" s="28"/>
      <c r="K184" s="649"/>
      <c r="L184" s="29"/>
      <c r="M184" s="25"/>
      <c r="N184" s="28"/>
      <c r="O184" s="648"/>
      <c r="P184" s="29"/>
      <c r="Q184" s="25"/>
      <c r="R184" s="27"/>
      <c r="S184" s="648"/>
      <c r="T184" s="29"/>
      <c r="U184" s="25"/>
      <c r="V184" s="27"/>
      <c r="W184" s="26"/>
      <c r="X184" s="29"/>
      <c r="Y184" s="25"/>
      <c r="Z184" s="33"/>
      <c r="AA184" s="643"/>
      <c r="AB184" s="644"/>
      <c r="AC184" s="25"/>
      <c r="AD184" s="27"/>
      <c r="AE184" s="26"/>
      <c r="AF184" s="29"/>
      <c r="AH184" s="185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27">
        <v>7</v>
      </c>
      <c r="B185" s="98" t="str">
        <f>IF(AG185&lt;&gt;"",AH185,"")</f>
        <v>Th. Th.Dũng</v>
      </c>
      <c r="C185" s="780" t="s">
        <v>0</v>
      </c>
      <c r="D185" s="76" t="str">
        <f>AG185&amp;".1"</f>
        <v>Đ22.1</v>
      </c>
      <c r="E185" s="15"/>
      <c r="F185" s="16"/>
      <c r="G185" s="16"/>
      <c r="H185" s="18"/>
      <c r="I185" s="15"/>
      <c r="J185" s="18"/>
      <c r="K185" s="645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84" t="s">
        <v>793</v>
      </c>
      <c r="AH185" s="185" t="str">
        <f>IF(AG185&lt;&gt;"",VLOOKUP(AG185,MAGV!$B$6:$G$172,2,0),"")</f>
        <v>Th. Th.Dũng</v>
      </c>
      <c r="AI185" s="44">
        <f t="shared" si="3"/>
        <v>0</v>
      </c>
    </row>
    <row r="186" spans="1:35" ht="13.5" customHeight="1" x14ac:dyDescent="0.25">
      <c r="A186" s="326"/>
      <c r="B186" s="101">
        <f>SUM(F185:F190,J185:J190,N185:N190,R185:R190,V185:V190,Z185:Z190,AD185:AD190)</f>
        <v>0</v>
      </c>
      <c r="C186" s="781"/>
      <c r="D186" s="75" t="str">
        <f>AG185&amp;".2"</f>
        <v>Đ22.2</v>
      </c>
      <c r="E186" s="636"/>
      <c r="F186" s="22"/>
      <c r="G186" s="637"/>
      <c r="H186" s="23"/>
      <c r="I186" s="20"/>
      <c r="J186" s="22"/>
      <c r="K186" s="638"/>
      <c r="L186" s="23"/>
      <c r="M186" s="20"/>
      <c r="N186" s="22"/>
      <c r="O186" s="637"/>
      <c r="P186" s="23"/>
      <c r="Q186" s="20"/>
      <c r="R186" s="24"/>
      <c r="S186" s="637"/>
      <c r="T186" s="23"/>
      <c r="U186" s="20"/>
      <c r="V186" s="24"/>
      <c r="W186" s="637"/>
      <c r="X186" s="23"/>
      <c r="Y186" s="20"/>
      <c r="Z186" s="24"/>
      <c r="AA186" s="637"/>
      <c r="AB186" s="23"/>
      <c r="AC186" s="20"/>
      <c r="AD186" s="24"/>
      <c r="AE186" s="637"/>
      <c r="AF186" s="23"/>
      <c r="AH186" s="185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26"/>
      <c r="B187" s="99"/>
      <c r="C187" s="782" t="s">
        <v>1</v>
      </c>
      <c r="D187" s="75" t="str">
        <f>AG185&amp;".3"</f>
        <v>Đ22.3</v>
      </c>
      <c r="E187" s="618"/>
      <c r="F187" s="622"/>
      <c r="G187" s="622"/>
      <c r="H187" s="639"/>
      <c r="I187" s="618"/>
      <c r="J187" s="620"/>
      <c r="K187" s="639"/>
      <c r="L187" s="623"/>
      <c r="M187" s="618"/>
      <c r="N187" s="619"/>
      <c r="O187" s="622"/>
      <c r="P187" s="623"/>
      <c r="Q187" s="618"/>
      <c r="R187" s="620"/>
      <c r="S187" s="622"/>
      <c r="T187" s="623"/>
      <c r="U187" s="618"/>
      <c r="V187" s="619"/>
      <c r="W187" s="647"/>
      <c r="X187" s="623"/>
      <c r="Y187" s="618"/>
      <c r="Z187" s="619"/>
      <c r="AA187" s="622"/>
      <c r="AB187" s="623"/>
      <c r="AC187" s="618"/>
      <c r="AD187" s="620"/>
      <c r="AE187" s="622"/>
      <c r="AF187" s="29"/>
      <c r="AH187" s="185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26"/>
      <c r="B188" s="99"/>
      <c r="C188" s="783"/>
      <c r="D188" s="75" t="str">
        <f>AG185&amp;".4"</f>
        <v>Đ22.4</v>
      </c>
      <c r="E188" s="20"/>
      <c r="F188" s="21"/>
      <c r="G188" s="637"/>
      <c r="H188" s="640"/>
      <c r="I188" s="20"/>
      <c r="J188" s="22"/>
      <c r="K188" s="638"/>
      <c r="L188" s="23"/>
      <c r="M188" s="20"/>
      <c r="N188" s="22"/>
      <c r="O188" s="637"/>
      <c r="P188" s="23"/>
      <c r="Q188" s="20"/>
      <c r="R188" s="24"/>
      <c r="S188" s="637"/>
      <c r="T188" s="23"/>
      <c r="U188" s="20"/>
      <c r="V188" s="24"/>
      <c r="W188" s="637"/>
      <c r="X188" s="23"/>
      <c r="Y188" s="20"/>
      <c r="Z188" s="621"/>
      <c r="AA188" s="641"/>
      <c r="AB188" s="642"/>
      <c r="AC188" s="20"/>
      <c r="AD188" s="24"/>
      <c r="AE188" s="637"/>
      <c r="AF188" s="29"/>
      <c r="AH188" s="185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26"/>
      <c r="B189" s="99"/>
      <c r="C189" s="784" t="s">
        <v>542</v>
      </c>
      <c r="D189" s="75" t="str">
        <f>AG185&amp;".5"</f>
        <v>Đ22.5</v>
      </c>
      <c r="E189" s="25"/>
      <c r="F189" s="26"/>
      <c r="G189" s="26"/>
      <c r="H189" s="635"/>
      <c r="I189" s="25"/>
      <c r="J189" s="28"/>
      <c r="K189" s="635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643"/>
      <c r="AB189" s="644"/>
      <c r="AC189" s="25"/>
      <c r="AD189" s="27"/>
      <c r="AE189" s="26"/>
      <c r="AF189" s="29"/>
      <c r="AH189" s="185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26"/>
      <c r="B190" s="99"/>
      <c r="C190" s="784"/>
      <c r="D190" s="75" t="str">
        <f>AG185&amp;".6"</f>
        <v>Đ22.6</v>
      </c>
      <c r="E190" s="25"/>
      <c r="F190" s="26"/>
      <c r="G190" s="648"/>
      <c r="H190" s="635"/>
      <c r="I190" s="25"/>
      <c r="J190" s="28"/>
      <c r="K190" s="649"/>
      <c r="L190" s="29"/>
      <c r="M190" s="25"/>
      <c r="N190" s="28"/>
      <c r="O190" s="648"/>
      <c r="P190" s="29"/>
      <c r="Q190" s="25"/>
      <c r="R190" s="27"/>
      <c r="S190" s="648"/>
      <c r="T190" s="29"/>
      <c r="U190" s="25"/>
      <c r="V190" s="27"/>
      <c r="W190" s="648"/>
      <c r="X190" s="29"/>
      <c r="Y190" s="25"/>
      <c r="Z190" s="33"/>
      <c r="AA190" s="658"/>
      <c r="AB190" s="644"/>
      <c r="AC190" s="25"/>
      <c r="AD190" s="27"/>
      <c r="AE190" s="648"/>
      <c r="AF190" s="29"/>
      <c r="AH190" s="185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27">
        <v>8</v>
      </c>
      <c r="B191" s="98" t="str">
        <f>IF(AG191&lt;&gt;"",AH191,"")</f>
        <v>C.Giang</v>
      </c>
      <c r="C191" s="780" t="s">
        <v>0</v>
      </c>
      <c r="D191" s="76" t="str">
        <f>AG191&amp;".1"</f>
        <v>Đ46.1</v>
      </c>
      <c r="E191" s="15"/>
      <c r="F191" s="16"/>
      <c r="G191" s="16"/>
      <c r="H191" s="18"/>
      <c r="I191" s="15"/>
      <c r="J191" s="18"/>
      <c r="K191" s="645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4" t="s">
        <v>802</v>
      </c>
      <c r="AH191" s="185" t="str">
        <f>IF(AG191&lt;&gt;"",VLOOKUP(AG191,MAGV!$B$6:$G$172,2,0),"")</f>
        <v>C.Giang</v>
      </c>
      <c r="AI191" s="44">
        <f t="shared" si="3"/>
        <v>0</v>
      </c>
    </row>
    <row r="192" spans="1:35" ht="13.5" customHeight="1" x14ac:dyDescent="0.25">
      <c r="A192" s="326"/>
      <c r="B192" s="101">
        <f>SUM(F191:F196,J191:J196,N191:N196,R191:R196,V191:V196,Z191:Z196,AD191:AD196)</f>
        <v>0</v>
      </c>
      <c r="C192" s="781"/>
      <c r="D192" s="75" t="str">
        <f>AG191&amp;".2"</f>
        <v>Đ46.2</v>
      </c>
      <c r="E192" s="636"/>
      <c r="F192" s="22"/>
      <c r="G192" s="637"/>
      <c r="H192" s="23"/>
      <c r="I192" s="20"/>
      <c r="J192" s="22"/>
      <c r="K192" s="638"/>
      <c r="L192" s="23"/>
      <c r="M192" s="20"/>
      <c r="N192" s="22"/>
      <c r="O192" s="637"/>
      <c r="P192" s="23"/>
      <c r="Q192" s="20"/>
      <c r="R192" s="24"/>
      <c r="S192" s="637"/>
      <c r="T192" s="23"/>
      <c r="U192" s="20"/>
      <c r="V192" s="24"/>
      <c r="W192" s="637"/>
      <c r="X192" s="23"/>
      <c r="Y192" s="20"/>
      <c r="Z192" s="24"/>
      <c r="AA192" s="637"/>
      <c r="AB192" s="23"/>
      <c r="AC192" s="20"/>
      <c r="AD192" s="24"/>
      <c r="AE192" s="21"/>
      <c r="AF192" s="23"/>
      <c r="AH192" s="185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26"/>
      <c r="B193" s="99"/>
      <c r="C193" s="782" t="s">
        <v>1</v>
      </c>
      <c r="D193" s="75" t="str">
        <f>AG191&amp;".3"</f>
        <v>Đ46.3</v>
      </c>
      <c r="E193" s="618"/>
      <c r="F193" s="622"/>
      <c r="G193" s="622"/>
      <c r="H193" s="639"/>
      <c r="I193" s="618"/>
      <c r="J193" s="620"/>
      <c r="K193" s="639"/>
      <c r="L193" s="623"/>
      <c r="M193" s="618"/>
      <c r="N193" s="619"/>
      <c r="O193" s="622"/>
      <c r="P193" s="623"/>
      <c r="Q193" s="618"/>
      <c r="R193" s="620"/>
      <c r="S193" s="647"/>
      <c r="T193" s="623"/>
      <c r="U193" s="618"/>
      <c r="V193" s="619"/>
      <c r="W193" s="622"/>
      <c r="X193" s="623"/>
      <c r="Y193" s="618"/>
      <c r="Z193" s="619"/>
      <c r="AA193" s="622"/>
      <c r="AB193" s="623"/>
      <c r="AC193" s="618"/>
      <c r="AD193" s="620"/>
      <c r="AE193" s="622"/>
      <c r="AF193" s="29"/>
      <c r="AH193" s="185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26"/>
      <c r="B194" s="99"/>
      <c r="C194" s="783"/>
      <c r="D194" s="75" t="str">
        <f>AG191&amp;".4"</f>
        <v>Đ46.4</v>
      </c>
      <c r="E194" s="20"/>
      <c r="F194" s="21"/>
      <c r="G194" s="637"/>
      <c r="H194" s="640"/>
      <c r="I194" s="20"/>
      <c r="J194" s="22"/>
      <c r="K194" s="638"/>
      <c r="L194" s="23"/>
      <c r="M194" s="20"/>
      <c r="N194" s="22"/>
      <c r="O194" s="637"/>
      <c r="P194" s="23"/>
      <c r="Q194" s="20"/>
      <c r="R194" s="24"/>
      <c r="S194" s="637"/>
      <c r="T194" s="23"/>
      <c r="U194" s="20"/>
      <c r="V194" s="24"/>
      <c r="W194" s="637"/>
      <c r="X194" s="23"/>
      <c r="Y194" s="20"/>
      <c r="Z194" s="621"/>
      <c r="AA194" s="641"/>
      <c r="AB194" s="642"/>
      <c r="AC194" s="20"/>
      <c r="AD194" s="24"/>
      <c r="AE194" s="21"/>
      <c r="AF194" s="29"/>
      <c r="AH194" s="185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26"/>
      <c r="B195" s="99"/>
      <c r="C195" s="784" t="s">
        <v>542</v>
      </c>
      <c r="D195" s="75" t="str">
        <f>AG191&amp;".5"</f>
        <v>Đ46.5</v>
      </c>
      <c r="E195" s="25"/>
      <c r="F195" s="26"/>
      <c r="G195" s="26"/>
      <c r="H195" s="635"/>
      <c r="I195" s="25"/>
      <c r="J195" s="28"/>
      <c r="K195" s="635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643"/>
      <c r="AB195" s="644"/>
      <c r="AC195" s="25"/>
      <c r="AD195" s="27"/>
      <c r="AE195" s="26"/>
      <c r="AF195" s="29"/>
      <c r="AH195" s="185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28"/>
      <c r="B196" s="100"/>
      <c r="C196" s="785"/>
      <c r="D196" s="75" t="str">
        <f>AG191&amp;".6"</f>
        <v>Đ46.6</v>
      </c>
      <c r="E196" s="40"/>
      <c r="F196" s="309"/>
      <c r="G196" s="309"/>
      <c r="H196" s="650"/>
      <c r="I196" s="40"/>
      <c r="J196" s="42"/>
      <c r="K196" s="650"/>
      <c r="L196" s="308"/>
      <c r="M196" s="40"/>
      <c r="N196" s="42"/>
      <c r="O196" s="309"/>
      <c r="P196" s="308"/>
      <c r="Q196" s="40"/>
      <c r="R196" s="41"/>
      <c r="S196" s="309"/>
      <c r="T196" s="308"/>
      <c r="U196" s="40"/>
      <c r="V196" s="41"/>
      <c r="W196" s="309"/>
      <c r="X196" s="308"/>
      <c r="Y196" s="40"/>
      <c r="Z196" s="43"/>
      <c r="AA196" s="652"/>
      <c r="AB196" s="653"/>
      <c r="AC196" s="40"/>
      <c r="AD196" s="41"/>
      <c r="AE196" s="309"/>
      <c r="AF196" s="29"/>
      <c r="AH196" s="185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27">
        <v>9</v>
      </c>
      <c r="B197" s="98" t="str">
        <f>IF(AG197&lt;&gt;"",AH197,"")</f>
        <v>C. Tr.Hằng</v>
      </c>
      <c r="C197" s="780" t="s">
        <v>0</v>
      </c>
      <c r="D197" s="76" t="str">
        <f>AG197&amp;".1"</f>
        <v>Đ32.1</v>
      </c>
      <c r="E197" s="15"/>
      <c r="F197" s="16"/>
      <c r="G197" s="16"/>
      <c r="H197" s="18"/>
      <c r="I197" s="15"/>
      <c r="J197" s="18"/>
      <c r="K197" s="645"/>
      <c r="L197" s="19"/>
      <c r="M197" s="15"/>
      <c r="N197" s="18"/>
      <c r="O197" s="16"/>
      <c r="P197" s="19"/>
      <c r="Q197" s="15"/>
      <c r="R197" s="17"/>
      <c r="S197" s="16"/>
      <c r="T197" s="19"/>
      <c r="U197" s="15"/>
      <c r="V197" s="18"/>
      <c r="W197" s="16"/>
      <c r="X197" s="19"/>
      <c r="Y197" s="15"/>
      <c r="Z197" s="18"/>
      <c r="AA197" s="16"/>
      <c r="AB197" s="19"/>
      <c r="AC197" s="15"/>
      <c r="AD197" s="17"/>
      <c r="AE197" s="16"/>
      <c r="AF197" s="19"/>
      <c r="AG197" s="184" t="s">
        <v>788</v>
      </c>
      <c r="AH197" s="185" t="str">
        <f>IF(AG197&lt;&gt;"",VLOOKUP(AG197,MAGV!$B$6:$G$172,2,0),"")</f>
        <v>C. Tr.Hằng</v>
      </c>
      <c r="AI197" s="44">
        <f t="shared" si="3"/>
        <v>16</v>
      </c>
    </row>
    <row r="198" spans="1:35" ht="13.5" customHeight="1" x14ac:dyDescent="0.25">
      <c r="A198" s="326"/>
      <c r="B198" s="101">
        <f>SUM(F197:F202,J197:J202,N197:N202,R197:R202,V197:V202,Z197:Z202,AD197:AD202)</f>
        <v>16</v>
      </c>
      <c r="C198" s="781"/>
      <c r="D198" s="75" t="str">
        <f>AG197&amp;".2"</f>
        <v>Đ32.2</v>
      </c>
      <c r="E198" s="636"/>
      <c r="F198" s="22"/>
      <c r="G198" s="637"/>
      <c r="H198" s="23"/>
      <c r="I198" s="20"/>
      <c r="J198" s="22"/>
      <c r="K198" s="638"/>
      <c r="L198" s="23"/>
      <c r="M198" s="20"/>
      <c r="N198" s="22"/>
      <c r="O198" s="637"/>
      <c r="P198" s="23"/>
      <c r="Q198" s="20"/>
      <c r="R198" s="24"/>
      <c r="S198" s="637"/>
      <c r="T198" s="23"/>
      <c r="U198" s="20"/>
      <c r="V198" s="24"/>
      <c r="W198" s="637"/>
      <c r="X198" s="23"/>
      <c r="Y198" s="20"/>
      <c r="Z198" s="24"/>
      <c r="AA198" s="637"/>
      <c r="AB198" s="23"/>
      <c r="AC198" s="20"/>
      <c r="AD198" s="24"/>
      <c r="AE198" s="637"/>
      <c r="AF198" s="23"/>
      <c r="AH198" s="185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26"/>
      <c r="B199" s="99"/>
      <c r="C199" s="782" t="s">
        <v>1</v>
      </c>
      <c r="D199" s="75" t="str">
        <f>AG197&amp;".3"</f>
        <v>Đ32.3</v>
      </c>
      <c r="E199" s="618"/>
      <c r="F199" s="622"/>
      <c r="G199" s="622"/>
      <c r="H199" s="639"/>
      <c r="I199" s="618" t="s">
        <v>3241</v>
      </c>
      <c r="J199" s="620">
        <v>4</v>
      </c>
      <c r="K199" s="639" t="s">
        <v>415</v>
      </c>
      <c r="L199" s="623"/>
      <c r="M199" s="618" t="s">
        <v>3241</v>
      </c>
      <c r="N199" s="619">
        <v>4</v>
      </c>
      <c r="O199" s="622" t="s">
        <v>415</v>
      </c>
      <c r="P199" s="623"/>
      <c r="Q199" s="618" t="s">
        <v>3241</v>
      </c>
      <c r="R199" s="620">
        <v>4</v>
      </c>
      <c r="S199" s="622" t="s">
        <v>415</v>
      </c>
      <c r="T199" s="623"/>
      <c r="U199" s="618" t="s">
        <v>3241</v>
      </c>
      <c r="V199" s="619">
        <v>4</v>
      </c>
      <c r="W199" s="622" t="s">
        <v>415</v>
      </c>
      <c r="X199" s="623"/>
      <c r="Y199" s="618"/>
      <c r="Z199" s="619"/>
      <c r="AA199" s="622"/>
      <c r="AB199" s="623"/>
      <c r="AC199" s="618"/>
      <c r="AD199" s="620"/>
      <c r="AE199" s="622"/>
      <c r="AF199" s="29"/>
      <c r="AH199" s="185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26"/>
      <c r="B200" s="99"/>
      <c r="C200" s="783"/>
      <c r="D200" s="75" t="str">
        <f>AG197&amp;".4"</f>
        <v>Đ32.4</v>
      </c>
      <c r="E200" s="20"/>
      <c r="F200" s="21"/>
      <c r="G200" s="637"/>
      <c r="H200" s="640"/>
      <c r="I200" s="20"/>
      <c r="J200" s="22"/>
      <c r="K200" s="638" t="s">
        <v>4782</v>
      </c>
      <c r="L200" s="23"/>
      <c r="M200" s="20"/>
      <c r="N200" s="22"/>
      <c r="O200" s="637" t="s">
        <v>4782</v>
      </c>
      <c r="P200" s="23"/>
      <c r="Q200" s="20"/>
      <c r="R200" s="24"/>
      <c r="S200" s="637" t="s">
        <v>4782</v>
      </c>
      <c r="T200" s="23"/>
      <c r="U200" s="20"/>
      <c r="V200" s="24"/>
      <c r="W200" s="637" t="s">
        <v>4782</v>
      </c>
      <c r="X200" s="23"/>
      <c r="Y200" s="20"/>
      <c r="Z200" s="621"/>
      <c r="AA200" s="641"/>
      <c r="AB200" s="642"/>
      <c r="AC200" s="20"/>
      <c r="AD200" s="24"/>
      <c r="AE200" s="637"/>
      <c r="AF200" s="29"/>
      <c r="AH200" s="185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26"/>
      <c r="B201" s="99"/>
      <c r="C201" s="784" t="s">
        <v>542</v>
      </c>
      <c r="D201" s="75" t="str">
        <f>AG197&amp;".5"</f>
        <v>Đ32.5</v>
      </c>
      <c r="E201" s="25"/>
      <c r="F201" s="26"/>
      <c r="G201" s="26"/>
      <c r="H201" s="635"/>
      <c r="I201" s="25"/>
      <c r="J201" s="28"/>
      <c r="K201" s="635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643"/>
      <c r="AB201" s="644"/>
      <c r="AC201" s="25"/>
      <c r="AD201" s="27"/>
      <c r="AE201" s="26"/>
      <c r="AF201" s="29"/>
      <c r="AH201" s="185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26"/>
      <c r="B202" s="99"/>
      <c r="C202" s="784"/>
      <c r="D202" s="75" t="str">
        <f>AG197&amp;".6"</f>
        <v>Đ32.6</v>
      </c>
      <c r="E202" s="25"/>
      <c r="F202" s="26"/>
      <c r="G202" s="648"/>
      <c r="H202" s="635"/>
      <c r="I202" s="25"/>
      <c r="J202" s="28"/>
      <c r="K202" s="649"/>
      <c r="L202" s="29"/>
      <c r="M202" s="25"/>
      <c r="N202" s="28"/>
      <c r="O202" s="648"/>
      <c r="P202" s="29"/>
      <c r="Q202" s="25"/>
      <c r="R202" s="27"/>
      <c r="S202" s="648"/>
      <c r="T202" s="29"/>
      <c r="U202" s="25"/>
      <c r="V202" s="27"/>
      <c r="W202" s="648"/>
      <c r="X202" s="29"/>
      <c r="Y202" s="25"/>
      <c r="Z202" s="33"/>
      <c r="AA202" s="643"/>
      <c r="AB202" s="644"/>
      <c r="AC202" s="25"/>
      <c r="AD202" s="27"/>
      <c r="AE202" s="26"/>
      <c r="AF202" s="29"/>
      <c r="AH202" s="185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27">
        <v>10</v>
      </c>
      <c r="B203" s="98" t="str">
        <f>IF(AG203&lt;&gt;"",AH203,"")</f>
        <v>C. M.Hằng</v>
      </c>
      <c r="C203" s="780" t="s">
        <v>0</v>
      </c>
      <c r="D203" s="76" t="str">
        <f>AG303&amp;".1"</f>
        <v>.1</v>
      </c>
      <c r="E203" s="15"/>
      <c r="F203" s="16"/>
      <c r="G203" s="16"/>
      <c r="H203" s="18"/>
      <c r="I203" s="15"/>
      <c r="J203" s="18"/>
      <c r="K203" s="645"/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84" t="s">
        <v>809</v>
      </c>
      <c r="AH203" s="185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26"/>
      <c r="B204" s="101">
        <f>SUM(F203:F208,J203:J208,N203:N208,R203:R208,V203:V208,Z203:Z208,AD203:AD208)</f>
        <v>16</v>
      </c>
      <c r="C204" s="781"/>
      <c r="D204" s="75" t="str">
        <f>AG303&amp;".2"</f>
        <v>.2</v>
      </c>
      <c r="E204" s="636"/>
      <c r="F204" s="22"/>
      <c r="G204" s="637"/>
      <c r="H204" s="23"/>
      <c r="I204" s="20"/>
      <c r="J204" s="22"/>
      <c r="K204" s="638"/>
      <c r="L204" s="23"/>
      <c r="M204" s="20"/>
      <c r="N204" s="22"/>
      <c r="O204" s="637"/>
      <c r="P204" s="23"/>
      <c r="Q204" s="20"/>
      <c r="R204" s="24"/>
      <c r="S204" s="637"/>
      <c r="T204" s="23"/>
      <c r="U204" s="20"/>
      <c r="V204" s="24"/>
      <c r="W204" s="637"/>
      <c r="X204" s="23"/>
      <c r="Y204" s="20"/>
      <c r="Z204" s="24"/>
      <c r="AA204" s="637"/>
      <c r="AB204" s="23"/>
      <c r="AC204" s="20"/>
      <c r="AD204" s="24"/>
      <c r="AE204" s="637"/>
      <c r="AF204" s="23"/>
      <c r="AH204" s="185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26"/>
      <c r="B205" s="99"/>
      <c r="C205" s="782" t="s">
        <v>1</v>
      </c>
      <c r="D205" s="75" t="str">
        <f>AG303&amp;".3"</f>
        <v>.3</v>
      </c>
      <c r="E205" s="618"/>
      <c r="F205" s="622"/>
      <c r="G205" s="622"/>
      <c r="H205" s="639"/>
      <c r="I205" s="618" t="s">
        <v>3241</v>
      </c>
      <c r="J205" s="620">
        <v>4</v>
      </c>
      <c r="K205" s="639" t="s">
        <v>4723</v>
      </c>
      <c r="L205" s="623"/>
      <c r="M205" s="618" t="s">
        <v>3241</v>
      </c>
      <c r="N205" s="619">
        <v>4</v>
      </c>
      <c r="O205" s="622" t="s">
        <v>4723</v>
      </c>
      <c r="P205" s="623"/>
      <c r="Q205" s="618" t="s">
        <v>3241</v>
      </c>
      <c r="R205" s="620">
        <v>4</v>
      </c>
      <c r="S205" s="622" t="s">
        <v>4723</v>
      </c>
      <c r="T205" s="623"/>
      <c r="U205" s="618" t="s">
        <v>3241</v>
      </c>
      <c r="V205" s="619">
        <v>4</v>
      </c>
      <c r="W205" s="622" t="s">
        <v>4723</v>
      </c>
      <c r="X205" s="623"/>
      <c r="Y205" s="618"/>
      <c r="Z205" s="619"/>
      <c r="AA205" s="622"/>
      <c r="AB205" s="623"/>
      <c r="AC205" s="618"/>
      <c r="AD205" s="620"/>
      <c r="AE205" s="622"/>
      <c r="AF205" s="29"/>
      <c r="AH205" s="185"/>
      <c r="AI205" s="44">
        <f t="shared" si="4"/>
        <v>0</v>
      </c>
    </row>
    <row r="206" spans="1:35" ht="13.5" customHeight="1" x14ac:dyDescent="0.25">
      <c r="A206" s="326"/>
      <c r="B206" s="99"/>
      <c r="C206" s="783"/>
      <c r="D206" s="75" t="str">
        <f>AG303&amp;".4"</f>
        <v>.4</v>
      </c>
      <c r="E206" s="20"/>
      <c r="F206" s="21"/>
      <c r="G206" s="637"/>
      <c r="H206" s="640"/>
      <c r="I206" s="20"/>
      <c r="J206" s="22"/>
      <c r="K206" s="638" t="s">
        <v>4781</v>
      </c>
      <c r="L206" s="23"/>
      <c r="M206" s="20"/>
      <c r="N206" s="22"/>
      <c r="O206" s="637" t="s">
        <v>4781</v>
      </c>
      <c r="P206" s="23"/>
      <c r="Q206" s="20"/>
      <c r="R206" s="24"/>
      <c r="S206" s="637" t="s">
        <v>4781</v>
      </c>
      <c r="T206" s="23"/>
      <c r="U206" s="20"/>
      <c r="V206" s="24"/>
      <c r="W206" s="637" t="s">
        <v>4781</v>
      </c>
      <c r="X206" s="23"/>
      <c r="Y206" s="20"/>
      <c r="Z206" s="621"/>
      <c r="AA206" s="641"/>
      <c r="AB206" s="642"/>
      <c r="AC206" s="20"/>
      <c r="AD206" s="24"/>
      <c r="AE206" s="637"/>
      <c r="AF206" s="29"/>
      <c r="AH206" s="185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26"/>
      <c r="B207" s="99"/>
      <c r="C207" s="784" t="s">
        <v>542</v>
      </c>
      <c r="D207" s="75" t="str">
        <f>AG303&amp;".5"</f>
        <v>.5</v>
      </c>
      <c r="E207" s="25"/>
      <c r="F207" s="26"/>
      <c r="G207" s="26"/>
      <c r="H207" s="635"/>
      <c r="I207" s="25"/>
      <c r="J207" s="28"/>
      <c r="K207" s="635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643"/>
      <c r="AB207" s="644"/>
      <c r="AC207" s="25"/>
      <c r="AD207" s="27"/>
      <c r="AE207" s="26"/>
      <c r="AF207" s="29"/>
      <c r="AH207" s="185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26"/>
      <c r="B208" s="99"/>
      <c r="C208" s="784"/>
      <c r="D208" s="75" t="str">
        <f>AG303&amp;".6"</f>
        <v>.6</v>
      </c>
      <c r="E208" s="25"/>
      <c r="F208" s="26"/>
      <c r="G208" s="648"/>
      <c r="H208" s="635"/>
      <c r="I208" s="25"/>
      <c r="J208" s="28"/>
      <c r="K208" s="649"/>
      <c r="L208" s="29"/>
      <c r="M208" s="25"/>
      <c r="N208" s="28"/>
      <c r="O208" s="648"/>
      <c r="P208" s="29"/>
      <c r="Q208" s="25"/>
      <c r="R208" s="27"/>
      <c r="S208" s="648"/>
      <c r="T208" s="29"/>
      <c r="U208" s="25"/>
      <c r="V208" s="27"/>
      <c r="W208" s="648"/>
      <c r="X208" s="29"/>
      <c r="Y208" s="25"/>
      <c r="Z208" s="33"/>
      <c r="AA208" s="643"/>
      <c r="AB208" s="644"/>
      <c r="AC208" s="25"/>
      <c r="AD208" s="27"/>
      <c r="AE208" s="26"/>
      <c r="AF208" s="29"/>
      <c r="AH208" s="185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27">
        <v>12</v>
      </c>
      <c r="B209" s="98" t="str">
        <f>IF(AG209&lt;&gt;"",AH209,"")</f>
        <v>Th.V.Hùng</v>
      </c>
      <c r="C209" s="780" t="s">
        <v>0</v>
      </c>
      <c r="D209" s="76" t="str">
        <f>AG309&amp;".1"</f>
        <v>.1</v>
      </c>
      <c r="E209" s="15"/>
      <c r="F209" s="16"/>
      <c r="G209" s="16"/>
      <c r="H209" s="18"/>
      <c r="I209" s="15"/>
      <c r="J209" s="18"/>
      <c r="K209" s="645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4" t="s">
        <v>800</v>
      </c>
      <c r="AH209" s="185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26"/>
      <c r="B210" s="101">
        <f>SUM(F209:F214,J209:J214,N209:N214,R209:R214,V209:V214,Z209:Z214,AD209:AD214)</f>
        <v>0</v>
      </c>
      <c r="C210" s="781"/>
      <c r="D210" s="75" t="str">
        <f>AG309&amp;".2"</f>
        <v>.2</v>
      </c>
      <c r="E210" s="636"/>
      <c r="F210" s="22"/>
      <c r="G210" s="637"/>
      <c r="H210" s="23"/>
      <c r="I210" s="20"/>
      <c r="J210" s="22"/>
      <c r="K210" s="638"/>
      <c r="L210" s="23"/>
      <c r="M210" s="20"/>
      <c r="N210" s="22"/>
      <c r="O210" s="637"/>
      <c r="P210" s="23"/>
      <c r="Q210" s="20"/>
      <c r="R210" s="24"/>
      <c r="S210" s="637"/>
      <c r="T210" s="23"/>
      <c r="U210" s="20"/>
      <c r="V210" s="24"/>
      <c r="W210" s="637"/>
      <c r="X210" s="23"/>
      <c r="Y210" s="20"/>
      <c r="Z210" s="24"/>
      <c r="AA210" s="637"/>
      <c r="AB210" s="23"/>
      <c r="AC210" s="20"/>
      <c r="AD210" s="24"/>
      <c r="AE210" s="637"/>
      <c r="AF210" s="23"/>
      <c r="AH210" s="185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26"/>
      <c r="B211" s="99"/>
      <c r="C211" s="782" t="s">
        <v>1</v>
      </c>
      <c r="D211" s="75" t="str">
        <f>AG309&amp;".3"</f>
        <v>.3</v>
      </c>
      <c r="E211" s="618"/>
      <c r="F211" s="622"/>
      <c r="G211" s="622"/>
      <c r="H211" s="639"/>
      <c r="I211" s="618"/>
      <c r="J211" s="620"/>
      <c r="K211" s="639"/>
      <c r="L211" s="623"/>
      <c r="M211" s="618"/>
      <c r="N211" s="619"/>
      <c r="O211" s="622"/>
      <c r="P211" s="623"/>
      <c r="Q211" s="618"/>
      <c r="R211" s="620"/>
      <c r="S211" s="622"/>
      <c r="T211" s="623"/>
      <c r="U211" s="618"/>
      <c r="V211" s="619"/>
      <c r="W211" s="622"/>
      <c r="X211" s="623"/>
      <c r="Y211" s="618"/>
      <c r="Z211" s="619"/>
      <c r="AA211" s="622"/>
      <c r="AB211" s="623"/>
      <c r="AC211" s="618"/>
      <c r="AD211" s="620"/>
      <c r="AE211" s="622"/>
      <c r="AF211" s="29"/>
      <c r="AH211" s="185"/>
      <c r="AI211" s="44">
        <f t="shared" si="4"/>
        <v>0</v>
      </c>
    </row>
    <row r="212" spans="1:35" ht="13.5" customHeight="1" x14ac:dyDescent="0.25">
      <c r="A212" s="326"/>
      <c r="B212" s="99"/>
      <c r="C212" s="783"/>
      <c r="D212" s="75" t="str">
        <f>AG309&amp;".4"</f>
        <v>.4</v>
      </c>
      <c r="E212" s="20"/>
      <c r="F212" s="21"/>
      <c r="G212" s="637"/>
      <c r="H212" s="640"/>
      <c r="I212" s="20"/>
      <c r="J212" s="22"/>
      <c r="K212" s="638"/>
      <c r="L212" s="23"/>
      <c r="M212" s="20"/>
      <c r="N212" s="22"/>
      <c r="O212" s="637"/>
      <c r="P212" s="23"/>
      <c r="Q212" s="20"/>
      <c r="R212" s="24"/>
      <c r="S212" s="637"/>
      <c r="T212" s="23"/>
      <c r="U212" s="20"/>
      <c r="V212" s="24"/>
      <c r="W212" s="637"/>
      <c r="X212" s="23"/>
      <c r="Y212" s="20"/>
      <c r="Z212" s="621"/>
      <c r="AA212" s="641"/>
      <c r="AB212" s="642"/>
      <c r="AC212" s="20"/>
      <c r="AD212" s="24"/>
      <c r="AE212" s="637"/>
      <c r="AF212" s="29"/>
      <c r="AH212" s="185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26"/>
      <c r="B213" s="99"/>
      <c r="C213" s="784" t="s">
        <v>542</v>
      </c>
      <c r="D213" s="75" t="str">
        <f>AG309&amp;".5"</f>
        <v>.5</v>
      </c>
      <c r="E213" s="25"/>
      <c r="F213" s="26"/>
      <c r="G213" s="26"/>
      <c r="H213" s="635"/>
      <c r="I213" s="25"/>
      <c r="J213" s="28"/>
      <c r="K213" s="635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643"/>
      <c r="AB213" s="644"/>
      <c r="AC213" s="25"/>
      <c r="AD213" s="27"/>
      <c r="AE213" s="26"/>
      <c r="AF213" s="29"/>
      <c r="AH213" s="185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26"/>
      <c r="B214" s="99"/>
      <c r="C214" s="784"/>
      <c r="D214" s="75" t="str">
        <f>AG309&amp;".6"</f>
        <v>.6</v>
      </c>
      <c r="E214" s="25"/>
      <c r="F214" s="26"/>
      <c r="G214" s="648"/>
      <c r="H214" s="635"/>
      <c r="I214" s="25"/>
      <c r="J214" s="28"/>
      <c r="K214" s="649"/>
      <c r="L214" s="29"/>
      <c r="M214" s="25"/>
      <c r="N214" s="28"/>
      <c r="O214" s="648"/>
      <c r="P214" s="29"/>
      <c r="Q214" s="25"/>
      <c r="R214" s="27"/>
      <c r="S214" s="648"/>
      <c r="T214" s="29"/>
      <c r="U214" s="25"/>
      <c r="V214" s="27"/>
      <c r="W214" s="648"/>
      <c r="X214" s="29"/>
      <c r="Y214" s="25"/>
      <c r="Z214" s="33"/>
      <c r="AA214" s="658"/>
      <c r="AB214" s="644"/>
      <c r="AC214" s="25"/>
      <c r="AD214" s="27"/>
      <c r="AE214" s="648"/>
      <c r="AF214" s="29"/>
      <c r="AH214" s="185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27">
        <v>13</v>
      </c>
      <c r="B215" s="98" t="str">
        <f>IF(AG215&lt;&gt;"",AH215,"")</f>
        <v>Th.Khuê</v>
      </c>
      <c r="C215" s="780" t="s">
        <v>0</v>
      </c>
      <c r="D215" s="76" t="str">
        <f>AG315&amp;".1"</f>
        <v>.1</v>
      </c>
      <c r="E215" s="15"/>
      <c r="F215" s="16"/>
      <c r="G215" s="16"/>
      <c r="H215" s="18"/>
      <c r="I215" s="15"/>
      <c r="J215" s="18"/>
      <c r="K215" s="645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4" t="s">
        <v>806</v>
      </c>
      <c r="AH215" s="185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26"/>
      <c r="B216" s="101">
        <f>SUM(F215:F220,J215:J220,N215:N220,R215:R220,V215:V220,Z215:Z220,AD215:AD220)</f>
        <v>0</v>
      </c>
      <c r="C216" s="781"/>
      <c r="D216" s="75" t="str">
        <f>AG315&amp;".2"</f>
        <v>.2</v>
      </c>
      <c r="E216" s="636"/>
      <c r="F216" s="22"/>
      <c r="G216" s="637"/>
      <c r="H216" s="23"/>
      <c r="I216" s="20"/>
      <c r="J216" s="22"/>
      <c r="K216" s="638"/>
      <c r="L216" s="23"/>
      <c r="M216" s="20"/>
      <c r="N216" s="22"/>
      <c r="O216" s="637"/>
      <c r="P216" s="23"/>
      <c r="Q216" s="20"/>
      <c r="R216" s="24"/>
      <c r="S216" s="637"/>
      <c r="T216" s="23"/>
      <c r="U216" s="20"/>
      <c r="V216" s="24"/>
      <c r="W216" s="637"/>
      <c r="X216" s="23"/>
      <c r="Y216" s="20"/>
      <c r="Z216" s="24"/>
      <c r="AA216" s="637"/>
      <c r="AB216" s="23"/>
      <c r="AC216" s="20"/>
      <c r="AD216" s="24"/>
      <c r="AE216" s="637"/>
      <c r="AF216" s="23"/>
      <c r="AH216" s="185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26"/>
      <c r="B217" s="99"/>
      <c r="C217" s="782" t="s">
        <v>1</v>
      </c>
      <c r="D217" s="75" t="str">
        <f>AG315&amp;".3"</f>
        <v>.3</v>
      </c>
      <c r="E217" s="618"/>
      <c r="F217" s="622"/>
      <c r="G217" s="622"/>
      <c r="H217" s="639"/>
      <c r="I217" s="618"/>
      <c r="J217" s="620"/>
      <c r="K217" s="639"/>
      <c r="L217" s="623"/>
      <c r="M217" s="618"/>
      <c r="N217" s="619"/>
      <c r="O217" s="622"/>
      <c r="P217" s="623"/>
      <c r="Q217" s="618"/>
      <c r="R217" s="620"/>
      <c r="S217" s="622"/>
      <c r="T217" s="623"/>
      <c r="U217" s="618"/>
      <c r="V217" s="619"/>
      <c r="W217" s="622"/>
      <c r="X217" s="623"/>
      <c r="Y217" s="618"/>
      <c r="Z217" s="619"/>
      <c r="AA217" s="622"/>
      <c r="AB217" s="623"/>
      <c r="AC217" s="618"/>
      <c r="AD217" s="620"/>
      <c r="AE217" s="622"/>
      <c r="AF217" s="29"/>
      <c r="AH217" s="185"/>
      <c r="AI217" s="44">
        <f t="shared" si="4"/>
        <v>0</v>
      </c>
    </row>
    <row r="218" spans="1:35" ht="13.5" customHeight="1" x14ac:dyDescent="0.25">
      <c r="A218" s="326"/>
      <c r="B218" s="99"/>
      <c r="C218" s="783"/>
      <c r="D218" s="75" t="str">
        <f>AG315&amp;".4"</f>
        <v>.4</v>
      </c>
      <c r="E218" s="20"/>
      <c r="F218" s="21"/>
      <c r="G218" s="637"/>
      <c r="H218" s="640"/>
      <c r="I218" s="20"/>
      <c r="J218" s="22"/>
      <c r="K218" s="638"/>
      <c r="L218" s="23"/>
      <c r="M218" s="20"/>
      <c r="N218" s="22"/>
      <c r="O218" s="637"/>
      <c r="P218" s="23"/>
      <c r="Q218" s="20"/>
      <c r="R218" s="24"/>
      <c r="S218" s="637"/>
      <c r="T218" s="23"/>
      <c r="U218" s="20"/>
      <c r="V218" s="24"/>
      <c r="W218" s="637"/>
      <c r="X218" s="23"/>
      <c r="Y218" s="20"/>
      <c r="Z218" s="621"/>
      <c r="AA218" s="641"/>
      <c r="AB218" s="642"/>
      <c r="AC218" s="20"/>
      <c r="AD218" s="24"/>
      <c r="AE218" s="637"/>
      <c r="AF218" s="29"/>
      <c r="AH218" s="185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26"/>
      <c r="B219" s="99"/>
      <c r="C219" s="784" t="s">
        <v>542</v>
      </c>
      <c r="D219" s="75" t="str">
        <f>AG315&amp;".5"</f>
        <v>.5</v>
      </c>
      <c r="E219" s="25"/>
      <c r="F219" s="26"/>
      <c r="G219" s="26"/>
      <c r="H219" s="635"/>
      <c r="I219" s="25"/>
      <c r="J219" s="28"/>
      <c r="K219" s="635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643"/>
      <c r="AB219" s="644"/>
      <c r="AC219" s="25"/>
      <c r="AD219" s="27"/>
      <c r="AE219" s="26"/>
      <c r="AF219" s="29"/>
      <c r="AH219" s="185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26"/>
      <c r="B220" s="99"/>
      <c r="C220" s="784"/>
      <c r="D220" s="75" t="str">
        <f>AG315&amp;".6"</f>
        <v>.6</v>
      </c>
      <c r="E220" s="25"/>
      <c r="F220" s="26"/>
      <c r="G220" s="26"/>
      <c r="H220" s="635"/>
      <c r="I220" s="25"/>
      <c r="J220" s="28"/>
      <c r="K220" s="635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643"/>
      <c r="AB220" s="644"/>
      <c r="AC220" s="25"/>
      <c r="AD220" s="27"/>
      <c r="AE220" s="26"/>
      <c r="AF220" s="29"/>
      <c r="AH220" s="185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27">
        <v>14</v>
      </c>
      <c r="B221" s="98" t="str">
        <f>IF(AG221&lt;&gt;"",AH221,"")</f>
        <v>C.Lanh</v>
      </c>
      <c r="C221" s="780" t="s">
        <v>0</v>
      </c>
      <c r="D221" s="76" t="str">
        <f>AG321&amp;".1"</f>
        <v>.1</v>
      </c>
      <c r="E221" s="15" t="s">
        <v>3221</v>
      </c>
      <c r="F221" s="16">
        <v>3</v>
      </c>
      <c r="G221" s="16" t="s">
        <v>503</v>
      </c>
      <c r="H221" s="18"/>
      <c r="I221" s="15" t="s">
        <v>3221</v>
      </c>
      <c r="J221" s="18">
        <v>4</v>
      </c>
      <c r="K221" s="645" t="s">
        <v>503</v>
      </c>
      <c r="L221" s="19"/>
      <c r="M221" s="15"/>
      <c r="N221" s="18"/>
      <c r="O221" s="16"/>
      <c r="P221" s="19"/>
      <c r="Q221" s="15" t="s">
        <v>3221</v>
      </c>
      <c r="R221" s="17">
        <v>4</v>
      </c>
      <c r="S221" s="16" t="s">
        <v>503</v>
      </c>
      <c r="T221" s="19"/>
      <c r="U221" s="15"/>
      <c r="V221" s="18"/>
      <c r="W221" s="16"/>
      <c r="X221" s="19"/>
      <c r="Y221" s="15"/>
      <c r="Z221" s="18"/>
      <c r="AA221" s="16"/>
      <c r="AB221" s="19"/>
      <c r="AC221" s="15"/>
      <c r="AD221" s="17"/>
      <c r="AE221" s="16"/>
      <c r="AF221" s="19"/>
      <c r="AG221" s="184" t="s">
        <v>813</v>
      </c>
      <c r="AH221" s="185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26"/>
      <c r="B222" s="101">
        <f>SUM(F221:F226,J221:J226,N221:N226,R221:R226,V221:V226,Z221:Z226,AD221:AD226)</f>
        <v>15</v>
      </c>
      <c r="C222" s="781"/>
      <c r="D222" s="75" t="str">
        <f>AG321&amp;".2"</f>
        <v>.2</v>
      </c>
      <c r="E222" s="636"/>
      <c r="F222" s="22"/>
      <c r="G222" s="637" t="s">
        <v>4686</v>
      </c>
      <c r="H222" s="23"/>
      <c r="I222" s="20"/>
      <c r="J222" s="22"/>
      <c r="K222" s="638" t="s">
        <v>4686</v>
      </c>
      <c r="L222" s="23"/>
      <c r="M222" s="20"/>
      <c r="N222" s="22"/>
      <c r="O222" s="637"/>
      <c r="P222" s="23"/>
      <c r="Q222" s="20"/>
      <c r="R222" s="24"/>
      <c r="S222" s="637" t="s">
        <v>4686</v>
      </c>
      <c r="T222" s="23"/>
      <c r="U222" s="20"/>
      <c r="V222" s="24"/>
      <c r="W222" s="637"/>
      <c r="X222" s="23"/>
      <c r="Y222" s="20"/>
      <c r="Z222" s="24"/>
      <c r="AA222" s="637"/>
      <c r="AB222" s="23"/>
      <c r="AC222" s="20"/>
      <c r="AD222" s="24"/>
      <c r="AE222" s="21"/>
      <c r="AF222" s="23"/>
      <c r="AH222" s="185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26"/>
      <c r="B223" s="99"/>
      <c r="C223" s="782" t="s">
        <v>1</v>
      </c>
      <c r="D223" s="75" t="str">
        <f>AG321&amp;".3"</f>
        <v>.3</v>
      </c>
      <c r="E223" s="618"/>
      <c r="F223" s="622"/>
      <c r="G223" s="622"/>
      <c r="H223" s="639"/>
      <c r="I223" s="618"/>
      <c r="J223" s="620"/>
      <c r="K223" s="639"/>
      <c r="L223" s="623"/>
      <c r="M223" s="618" t="s">
        <v>3203</v>
      </c>
      <c r="N223" s="619">
        <v>4</v>
      </c>
      <c r="O223" s="622" t="s">
        <v>503</v>
      </c>
      <c r="P223" s="623"/>
      <c r="Q223" s="618"/>
      <c r="R223" s="620"/>
      <c r="S223" s="622"/>
      <c r="T223" s="623"/>
      <c r="U223" s="618"/>
      <c r="V223" s="619"/>
      <c r="W223" s="647"/>
      <c r="X223" s="623"/>
      <c r="Y223" s="618"/>
      <c r="Z223" s="619"/>
      <c r="AA223" s="622"/>
      <c r="AB223" s="623"/>
      <c r="AC223" s="618"/>
      <c r="AD223" s="620"/>
      <c r="AE223" s="622"/>
      <c r="AF223" s="29"/>
      <c r="AH223" s="185"/>
      <c r="AI223" s="44">
        <f t="shared" si="4"/>
        <v>0</v>
      </c>
    </row>
    <row r="224" spans="1:35" ht="13.5" customHeight="1" x14ac:dyDescent="0.25">
      <c r="A224" s="326"/>
      <c r="B224" s="99"/>
      <c r="C224" s="783"/>
      <c r="D224" s="75" t="str">
        <f>AG321&amp;".4"</f>
        <v>.4</v>
      </c>
      <c r="E224" s="20"/>
      <c r="F224" s="21"/>
      <c r="G224" s="637"/>
      <c r="H224" s="640"/>
      <c r="I224" s="20"/>
      <c r="J224" s="22"/>
      <c r="K224" s="638"/>
      <c r="L224" s="23"/>
      <c r="M224" s="20"/>
      <c r="N224" s="22"/>
      <c r="O224" s="637" t="s">
        <v>4917</v>
      </c>
      <c r="P224" s="23"/>
      <c r="Q224" s="20"/>
      <c r="R224" s="24"/>
      <c r="S224" s="637"/>
      <c r="T224" s="23"/>
      <c r="U224" s="20"/>
      <c r="V224" s="24"/>
      <c r="W224" s="637"/>
      <c r="X224" s="23"/>
      <c r="Y224" s="20"/>
      <c r="Z224" s="621"/>
      <c r="AA224" s="641"/>
      <c r="AB224" s="642"/>
      <c r="AC224" s="20"/>
      <c r="AD224" s="24"/>
      <c r="AE224" s="21"/>
      <c r="AF224" s="29"/>
      <c r="AH224" s="185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26"/>
      <c r="B225" s="99"/>
      <c r="C225" s="784" t="s">
        <v>542</v>
      </c>
      <c r="D225" s="75" t="str">
        <f>AG321&amp;".5"</f>
        <v>.5</v>
      </c>
      <c r="E225" s="25"/>
      <c r="F225" s="26"/>
      <c r="G225" s="26"/>
      <c r="H225" s="635"/>
      <c r="I225" s="25"/>
      <c r="J225" s="28"/>
      <c r="K225" s="635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643"/>
      <c r="AB225" s="644"/>
      <c r="AC225" s="25"/>
      <c r="AD225" s="27"/>
      <c r="AE225" s="26"/>
      <c r="AF225" s="29"/>
      <c r="AH225" s="185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26"/>
      <c r="B226" s="99"/>
      <c r="C226" s="784"/>
      <c r="D226" s="75" t="str">
        <f>AG321&amp;".6"</f>
        <v>.6</v>
      </c>
      <c r="E226" s="25"/>
      <c r="F226" s="26"/>
      <c r="G226" s="648"/>
      <c r="H226" s="635"/>
      <c r="I226" s="25"/>
      <c r="J226" s="28"/>
      <c r="K226" s="649"/>
      <c r="L226" s="29"/>
      <c r="M226" s="25"/>
      <c r="N226" s="28"/>
      <c r="O226" s="648"/>
      <c r="P226" s="29"/>
      <c r="Q226" s="25"/>
      <c r="R226" s="27"/>
      <c r="S226" s="648"/>
      <c r="T226" s="29"/>
      <c r="U226" s="25"/>
      <c r="V226" s="27"/>
      <c r="W226" s="648"/>
      <c r="X226" s="29"/>
      <c r="Y226" s="25"/>
      <c r="Z226" s="33"/>
      <c r="AA226" s="643"/>
      <c r="AB226" s="644"/>
      <c r="AC226" s="25"/>
      <c r="AD226" s="27"/>
      <c r="AE226" s="26"/>
      <c r="AF226" s="29"/>
      <c r="AH226" s="185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27">
        <v>15</v>
      </c>
      <c r="B227" s="98" t="str">
        <f>IF(AG227&lt;&gt;"",AH227,"")</f>
        <v>Th.Nam</v>
      </c>
      <c r="C227" s="780" t="s">
        <v>0</v>
      </c>
      <c r="D227" s="76" t="str">
        <f>AG327&amp;".1"</f>
        <v>.1</v>
      </c>
      <c r="E227" s="15"/>
      <c r="F227" s="16"/>
      <c r="G227" s="16"/>
      <c r="H227" s="18"/>
      <c r="I227" s="15"/>
      <c r="J227" s="18"/>
      <c r="K227" s="645"/>
      <c r="L227" s="19"/>
      <c r="M227" s="15"/>
      <c r="N227" s="18"/>
      <c r="O227" s="16"/>
      <c r="P227" s="19"/>
      <c r="Q227" s="15"/>
      <c r="R227" s="17"/>
      <c r="S227" s="16"/>
      <c r="T227" s="19"/>
      <c r="U227" s="15"/>
      <c r="V227" s="18"/>
      <c r="W227" s="16"/>
      <c r="X227" s="19"/>
      <c r="Y227" s="15"/>
      <c r="Z227" s="18"/>
      <c r="AA227" s="16"/>
      <c r="AB227" s="19"/>
      <c r="AC227" s="15"/>
      <c r="AD227" s="17"/>
      <c r="AE227" s="16"/>
      <c r="AF227" s="19"/>
      <c r="AG227" s="184" t="s">
        <v>795</v>
      </c>
      <c r="AH227" s="185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26"/>
      <c r="B228" s="101">
        <f>SUM(F227:F232,J227:J232,N227:N232,R227:R232,V227:V232,Z227:Z232,AD227:AD232)</f>
        <v>8</v>
      </c>
      <c r="C228" s="781"/>
      <c r="D228" s="75" t="str">
        <f>AG327&amp;".2"</f>
        <v>.2</v>
      </c>
      <c r="E228" s="636"/>
      <c r="F228" s="22"/>
      <c r="G228" s="637"/>
      <c r="H228" s="23"/>
      <c r="I228" s="20"/>
      <c r="J228" s="22"/>
      <c r="K228" s="638"/>
      <c r="L228" s="23"/>
      <c r="M228" s="20"/>
      <c r="N228" s="22"/>
      <c r="O228" s="637"/>
      <c r="P228" s="23"/>
      <c r="Q228" s="20"/>
      <c r="R228" s="24"/>
      <c r="S228" s="637"/>
      <c r="T228" s="23"/>
      <c r="U228" s="20"/>
      <c r="V228" s="24"/>
      <c r="W228" s="637"/>
      <c r="X228" s="23"/>
      <c r="Y228" s="20"/>
      <c r="Z228" s="24"/>
      <c r="AA228" s="637"/>
      <c r="AB228" s="23"/>
      <c r="AC228" s="20"/>
      <c r="AD228" s="24"/>
      <c r="AE228" s="637"/>
      <c r="AF228" s="23"/>
      <c r="AH228" s="185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26"/>
      <c r="B229" s="99"/>
      <c r="C229" s="782" t="s">
        <v>1</v>
      </c>
      <c r="D229" s="75" t="str">
        <f>AG327&amp;".3"</f>
        <v>.3</v>
      </c>
      <c r="E229" s="618"/>
      <c r="F229" s="622"/>
      <c r="G229" s="622"/>
      <c r="H229" s="639"/>
      <c r="I229" s="618"/>
      <c r="J229" s="620"/>
      <c r="K229" s="639"/>
      <c r="L229" s="623"/>
      <c r="M229" s="618" t="s">
        <v>3528</v>
      </c>
      <c r="N229" s="619">
        <v>4</v>
      </c>
      <c r="O229" s="622" t="s">
        <v>4713</v>
      </c>
      <c r="P229" s="623"/>
      <c r="Q229" s="618" t="s">
        <v>3528</v>
      </c>
      <c r="R229" s="620">
        <v>4</v>
      </c>
      <c r="S229" s="622" t="s">
        <v>4713</v>
      </c>
      <c r="T229" s="623"/>
      <c r="U229" s="618"/>
      <c r="V229" s="619"/>
      <c r="W229" s="622"/>
      <c r="X229" s="623"/>
      <c r="Y229" s="618"/>
      <c r="Z229" s="619"/>
      <c r="AA229" s="622"/>
      <c r="AB229" s="623"/>
      <c r="AC229" s="618"/>
      <c r="AD229" s="620"/>
      <c r="AE229" s="622"/>
      <c r="AF229" s="29"/>
      <c r="AH229" s="185"/>
      <c r="AI229" s="44">
        <f t="shared" si="4"/>
        <v>0</v>
      </c>
    </row>
    <row r="230" spans="1:35" ht="13.5" customHeight="1" x14ac:dyDescent="0.25">
      <c r="A230" s="326"/>
      <c r="B230" s="99"/>
      <c r="C230" s="783"/>
      <c r="D230" s="75" t="str">
        <f>AG327&amp;".4"</f>
        <v>.4</v>
      </c>
      <c r="E230" s="20"/>
      <c r="F230" s="21"/>
      <c r="G230" s="637"/>
      <c r="H230" s="640"/>
      <c r="I230" s="20"/>
      <c r="J230" s="22"/>
      <c r="K230" s="638"/>
      <c r="L230" s="23"/>
      <c r="M230" s="20"/>
      <c r="N230" s="22"/>
      <c r="O230" s="637" t="s">
        <v>5011</v>
      </c>
      <c r="P230" s="23"/>
      <c r="Q230" s="20"/>
      <c r="R230" s="24"/>
      <c r="S230" s="637" t="s">
        <v>5011</v>
      </c>
      <c r="T230" s="23"/>
      <c r="U230" s="20"/>
      <c r="V230" s="24"/>
      <c r="W230" s="637"/>
      <c r="X230" s="23"/>
      <c r="Y230" s="20"/>
      <c r="Z230" s="621"/>
      <c r="AA230" s="641"/>
      <c r="AB230" s="642"/>
      <c r="AC230" s="20"/>
      <c r="AD230" s="24"/>
      <c r="AE230" s="637"/>
      <c r="AF230" s="29"/>
      <c r="AH230" s="185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26"/>
      <c r="B231" s="99"/>
      <c r="C231" s="784" t="s">
        <v>542</v>
      </c>
      <c r="D231" s="75" t="str">
        <f>AG327&amp;".5"</f>
        <v>.5</v>
      </c>
      <c r="E231" s="25"/>
      <c r="F231" s="26"/>
      <c r="G231" s="26"/>
      <c r="H231" s="635"/>
      <c r="I231" s="25"/>
      <c r="J231" s="28"/>
      <c r="K231" s="635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643"/>
      <c r="AB231" s="644"/>
      <c r="AC231" s="25"/>
      <c r="AD231" s="27"/>
      <c r="AE231" s="26"/>
      <c r="AF231" s="29"/>
      <c r="AH231" s="185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28"/>
      <c r="B232" s="100"/>
      <c r="C232" s="785"/>
      <c r="D232" s="75" t="str">
        <f>AG327&amp;".6"</f>
        <v>.6</v>
      </c>
      <c r="E232" s="40"/>
      <c r="F232" s="309"/>
      <c r="G232" s="309"/>
      <c r="H232" s="650"/>
      <c r="I232" s="40"/>
      <c r="J232" s="42"/>
      <c r="K232" s="650"/>
      <c r="L232" s="308"/>
      <c r="M232" s="40"/>
      <c r="N232" s="42"/>
      <c r="O232" s="309"/>
      <c r="P232" s="308"/>
      <c r="Q232" s="40"/>
      <c r="R232" s="41"/>
      <c r="S232" s="309"/>
      <c r="T232" s="308"/>
      <c r="U232" s="40"/>
      <c r="V232" s="41"/>
      <c r="W232" s="309"/>
      <c r="X232" s="308"/>
      <c r="Y232" s="40"/>
      <c r="Z232" s="43"/>
      <c r="AA232" s="652"/>
      <c r="AB232" s="653"/>
      <c r="AC232" s="40"/>
      <c r="AD232" s="41"/>
      <c r="AE232" s="309"/>
      <c r="AF232" s="29"/>
      <c r="AH232" s="185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27">
        <v>16</v>
      </c>
      <c r="B233" s="98" t="str">
        <f>IF(AG233&lt;&gt;"",AH233,"")</f>
        <v>Th.Nhơn</v>
      </c>
      <c r="C233" s="780" t="s">
        <v>0</v>
      </c>
      <c r="D233" s="76" t="str">
        <f>AG333&amp;".1"</f>
        <v>.1</v>
      </c>
      <c r="E233" s="15"/>
      <c r="F233" s="16"/>
      <c r="G233" s="16"/>
      <c r="H233" s="18"/>
      <c r="I233" s="15" t="s">
        <v>3631</v>
      </c>
      <c r="J233" s="18">
        <v>4</v>
      </c>
      <c r="K233" s="645" t="s">
        <v>518</v>
      </c>
      <c r="L233" s="19"/>
      <c r="M233" s="15" t="s">
        <v>3631</v>
      </c>
      <c r="N233" s="18">
        <v>4</v>
      </c>
      <c r="O233" s="16" t="s">
        <v>518</v>
      </c>
      <c r="P233" s="19"/>
      <c r="Q233" s="15" t="s">
        <v>3631</v>
      </c>
      <c r="R233" s="17">
        <v>4</v>
      </c>
      <c r="S233" s="16" t="s">
        <v>518</v>
      </c>
      <c r="T233" s="19"/>
      <c r="U233" s="15" t="s">
        <v>3631</v>
      </c>
      <c r="V233" s="18">
        <v>4</v>
      </c>
      <c r="W233" s="16" t="s">
        <v>518</v>
      </c>
      <c r="X233" s="19"/>
      <c r="Y233" s="15"/>
      <c r="Z233" s="18"/>
      <c r="AA233" s="16"/>
      <c r="AB233" s="19"/>
      <c r="AC233" s="15"/>
      <c r="AD233" s="17"/>
      <c r="AE233" s="16"/>
      <c r="AF233" s="19"/>
      <c r="AG233" s="184" t="s">
        <v>798</v>
      </c>
      <c r="AH233" s="185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26"/>
      <c r="B234" s="101">
        <f>SUM(F233:F238,J233:J238,N233:N238,R233:R238,V233:V238,Z233:Z238,AD233:AD238)</f>
        <v>32</v>
      </c>
      <c r="C234" s="781"/>
      <c r="D234" s="75" t="str">
        <f>AG333&amp;".2"</f>
        <v>.2</v>
      </c>
      <c r="E234" s="636"/>
      <c r="F234" s="22"/>
      <c r="G234" s="637"/>
      <c r="H234" s="23"/>
      <c r="I234" s="20"/>
      <c r="J234" s="22"/>
      <c r="K234" s="638" t="s">
        <v>3621</v>
      </c>
      <c r="L234" s="23"/>
      <c r="M234" s="20"/>
      <c r="N234" s="22"/>
      <c r="O234" s="637" t="s">
        <v>3621</v>
      </c>
      <c r="P234" s="23"/>
      <c r="Q234" s="20"/>
      <c r="R234" s="24"/>
      <c r="S234" s="637" t="s">
        <v>3621</v>
      </c>
      <c r="T234" s="23"/>
      <c r="U234" s="20"/>
      <c r="V234" s="24"/>
      <c r="W234" s="637" t="s">
        <v>3621</v>
      </c>
      <c r="X234" s="23"/>
      <c r="Y234" s="20"/>
      <c r="Z234" s="24"/>
      <c r="AA234" s="637"/>
      <c r="AB234" s="23"/>
      <c r="AC234" s="20"/>
      <c r="AD234" s="24"/>
      <c r="AE234" s="637"/>
      <c r="AF234" s="23"/>
      <c r="AH234" s="185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26"/>
      <c r="B235" s="99"/>
      <c r="C235" s="782" t="s">
        <v>1</v>
      </c>
      <c r="D235" s="75" t="str">
        <f>AG333&amp;".3"</f>
        <v>.3</v>
      </c>
      <c r="E235" s="618"/>
      <c r="F235" s="622"/>
      <c r="G235" s="622"/>
      <c r="H235" s="639"/>
      <c r="I235" s="618" t="s">
        <v>3631</v>
      </c>
      <c r="J235" s="620">
        <v>4</v>
      </c>
      <c r="K235" s="639" t="s">
        <v>518</v>
      </c>
      <c r="L235" s="623"/>
      <c r="M235" s="618" t="s">
        <v>3631</v>
      </c>
      <c r="N235" s="619">
        <v>4</v>
      </c>
      <c r="O235" s="622" t="s">
        <v>518</v>
      </c>
      <c r="P235" s="623"/>
      <c r="Q235" s="618" t="s">
        <v>3631</v>
      </c>
      <c r="R235" s="620">
        <v>4</v>
      </c>
      <c r="S235" s="622" t="s">
        <v>518</v>
      </c>
      <c r="T235" s="623"/>
      <c r="U235" s="618" t="s">
        <v>3631</v>
      </c>
      <c r="V235" s="619">
        <v>4</v>
      </c>
      <c r="W235" s="622" t="s">
        <v>518</v>
      </c>
      <c r="X235" s="623"/>
      <c r="Y235" s="618"/>
      <c r="Z235" s="619"/>
      <c r="AA235" s="622"/>
      <c r="AB235" s="623"/>
      <c r="AC235" s="618"/>
      <c r="AD235" s="620"/>
      <c r="AE235" s="622"/>
      <c r="AF235" s="29"/>
      <c r="AH235" s="185"/>
      <c r="AI235" s="44">
        <f t="shared" si="5"/>
        <v>0</v>
      </c>
    </row>
    <row r="236" spans="1:35" ht="13.5" customHeight="1" x14ac:dyDescent="0.25">
      <c r="A236" s="326"/>
      <c r="B236" s="99"/>
      <c r="C236" s="783"/>
      <c r="D236" s="75" t="str">
        <f>AG333&amp;".4"</f>
        <v>.4</v>
      </c>
      <c r="E236" s="20"/>
      <c r="F236" s="21"/>
      <c r="G236" s="637"/>
      <c r="H236" s="640"/>
      <c r="I236" s="20"/>
      <c r="J236" s="22"/>
      <c r="K236" s="638" t="s">
        <v>3622</v>
      </c>
      <c r="L236" s="23"/>
      <c r="M236" s="20"/>
      <c r="N236" s="22"/>
      <c r="O236" s="637" t="s">
        <v>3622</v>
      </c>
      <c r="P236" s="23"/>
      <c r="Q236" s="20"/>
      <c r="R236" s="24"/>
      <c r="S236" s="637" t="s">
        <v>3622</v>
      </c>
      <c r="T236" s="23"/>
      <c r="U236" s="20"/>
      <c r="V236" s="24"/>
      <c r="W236" s="637" t="s">
        <v>3622</v>
      </c>
      <c r="X236" s="23"/>
      <c r="Y236" s="20"/>
      <c r="Z236" s="621"/>
      <c r="AA236" s="641"/>
      <c r="AB236" s="642"/>
      <c r="AC236" s="20"/>
      <c r="AD236" s="24"/>
      <c r="AE236" s="637"/>
      <c r="AF236" s="29"/>
      <c r="AH236" s="185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26"/>
      <c r="B237" s="99"/>
      <c r="C237" s="784" t="s">
        <v>542</v>
      </c>
      <c r="D237" s="75" t="str">
        <f>AG333&amp;".5"</f>
        <v>.5</v>
      </c>
      <c r="E237" s="25"/>
      <c r="F237" s="26"/>
      <c r="G237" s="26"/>
      <c r="H237" s="635"/>
      <c r="I237" s="25"/>
      <c r="J237" s="28"/>
      <c r="K237" s="635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643"/>
      <c r="AB237" s="644"/>
      <c r="AC237" s="25"/>
      <c r="AD237" s="27"/>
      <c r="AE237" s="26"/>
      <c r="AF237" s="29"/>
      <c r="AH237" s="185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26"/>
      <c r="B238" s="99"/>
      <c r="C238" s="784"/>
      <c r="D238" s="75" t="str">
        <f>AG333&amp;".6"</f>
        <v>.6</v>
      </c>
      <c r="E238" s="25"/>
      <c r="F238" s="26"/>
      <c r="G238" s="26"/>
      <c r="H238" s="635"/>
      <c r="I238" s="25"/>
      <c r="J238" s="28"/>
      <c r="K238" s="635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648"/>
      <c r="X238" s="29"/>
      <c r="Y238" s="25"/>
      <c r="Z238" s="33"/>
      <c r="AA238" s="643"/>
      <c r="AB238" s="644"/>
      <c r="AC238" s="25"/>
      <c r="AD238" s="27"/>
      <c r="AE238" s="648"/>
      <c r="AF238" s="29"/>
      <c r="AH238" s="185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27">
        <v>17</v>
      </c>
      <c r="B239" s="98" t="str">
        <f>IF(AG239&lt;&gt;"",AH239,"")</f>
        <v>Th.Đ.Phong</v>
      </c>
      <c r="C239" s="780" t="s">
        <v>0</v>
      </c>
      <c r="D239" s="76" t="str">
        <f>AG339&amp;".1"</f>
        <v>.1</v>
      </c>
      <c r="E239" s="15" t="s">
        <v>3218</v>
      </c>
      <c r="F239" s="16">
        <v>4</v>
      </c>
      <c r="G239" s="16"/>
      <c r="H239" s="18"/>
      <c r="I239" s="15" t="s">
        <v>3218</v>
      </c>
      <c r="J239" s="18">
        <v>4</v>
      </c>
      <c r="K239" s="645"/>
      <c r="L239" s="19"/>
      <c r="M239" s="15" t="s">
        <v>3218</v>
      </c>
      <c r="N239" s="18">
        <v>4</v>
      </c>
      <c r="O239" s="16"/>
      <c r="P239" s="19"/>
      <c r="Q239" s="15" t="s">
        <v>3218</v>
      </c>
      <c r="R239" s="17">
        <v>4</v>
      </c>
      <c r="S239" s="16"/>
      <c r="T239" s="19"/>
      <c r="U239" s="15" t="s">
        <v>3218</v>
      </c>
      <c r="V239" s="18">
        <v>4</v>
      </c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4" t="s">
        <v>805</v>
      </c>
      <c r="AH239" s="185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26"/>
      <c r="B240" s="101">
        <f>SUM(F239:F244,J239:J244,N239:N244,R239:R244,V239:V244,Z239:Z244,AD239:AD244)</f>
        <v>40</v>
      </c>
      <c r="C240" s="781"/>
      <c r="D240" s="75" t="str">
        <f>AG339&amp;".2"</f>
        <v>.2</v>
      </c>
      <c r="E240" s="636"/>
      <c r="F240" s="22"/>
      <c r="G240" s="489" t="s">
        <v>4929</v>
      </c>
      <c r="H240" s="23"/>
      <c r="I240" s="20"/>
      <c r="J240" s="22"/>
      <c r="K240" s="704" t="s">
        <v>4929</v>
      </c>
      <c r="L240" s="23"/>
      <c r="M240" s="20"/>
      <c r="N240" s="22"/>
      <c r="O240" s="489" t="s">
        <v>4929</v>
      </c>
      <c r="P240" s="23"/>
      <c r="Q240" s="20"/>
      <c r="R240" s="24"/>
      <c r="S240" s="489" t="s">
        <v>4929</v>
      </c>
      <c r="T240" s="23"/>
      <c r="U240" s="20"/>
      <c r="V240" s="24"/>
      <c r="W240" s="489" t="s">
        <v>4929</v>
      </c>
      <c r="X240" s="23"/>
      <c r="Y240" s="20"/>
      <c r="Z240" s="24"/>
      <c r="AA240" s="637"/>
      <c r="AB240" s="23"/>
      <c r="AC240" s="20"/>
      <c r="AD240" s="24"/>
      <c r="AE240" s="21"/>
      <c r="AF240" s="23"/>
      <c r="AH240" s="185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26"/>
      <c r="B241" s="99"/>
      <c r="C241" s="782" t="s">
        <v>1</v>
      </c>
      <c r="D241" s="75" t="str">
        <f>AG339&amp;".3"</f>
        <v>.3</v>
      </c>
      <c r="E241" s="618" t="s">
        <v>3583</v>
      </c>
      <c r="F241" s="622">
        <v>4</v>
      </c>
      <c r="G241" s="622"/>
      <c r="H241" s="639"/>
      <c r="I241" s="618" t="s">
        <v>3583</v>
      </c>
      <c r="J241" s="620">
        <v>4</v>
      </c>
      <c r="K241" s="639"/>
      <c r="L241" s="623"/>
      <c r="M241" s="618" t="s">
        <v>3583</v>
      </c>
      <c r="N241" s="619">
        <v>4</v>
      </c>
      <c r="O241" s="622"/>
      <c r="P241" s="623"/>
      <c r="Q241" s="618" t="s">
        <v>3583</v>
      </c>
      <c r="R241" s="620">
        <v>4</v>
      </c>
      <c r="S241" s="622"/>
      <c r="T241" s="623"/>
      <c r="U241" s="618" t="s">
        <v>3583</v>
      </c>
      <c r="V241" s="619">
        <v>4</v>
      </c>
      <c r="W241" s="622"/>
      <c r="X241" s="623"/>
      <c r="Y241" s="618"/>
      <c r="Z241" s="619"/>
      <c r="AA241" s="622"/>
      <c r="AB241" s="623"/>
      <c r="AC241" s="618"/>
      <c r="AD241" s="620"/>
      <c r="AE241" s="622"/>
      <c r="AF241" s="29"/>
      <c r="AH241" s="185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26"/>
      <c r="B242" s="99"/>
      <c r="C242" s="783"/>
      <c r="D242" s="75" t="str">
        <f>AG339&amp;".4"</f>
        <v>.4</v>
      </c>
      <c r="E242" s="20"/>
      <c r="F242" s="21"/>
      <c r="G242" s="637" t="s">
        <v>4703</v>
      </c>
      <c r="H242" s="640"/>
      <c r="I242" s="20"/>
      <c r="J242" s="22"/>
      <c r="K242" s="638" t="s">
        <v>4703</v>
      </c>
      <c r="L242" s="23"/>
      <c r="M242" s="20"/>
      <c r="N242" s="22"/>
      <c r="O242" s="637" t="s">
        <v>4703</v>
      </c>
      <c r="P242" s="23"/>
      <c r="Q242" s="20"/>
      <c r="R242" s="24"/>
      <c r="S242" s="637" t="s">
        <v>4703</v>
      </c>
      <c r="T242" s="23"/>
      <c r="U242" s="20"/>
      <c r="V242" s="24"/>
      <c r="W242" s="637" t="s">
        <v>4703</v>
      </c>
      <c r="X242" s="23"/>
      <c r="Y242" s="20"/>
      <c r="Z242" s="621"/>
      <c r="AA242" s="641"/>
      <c r="AB242" s="642"/>
      <c r="AC242" s="20"/>
      <c r="AD242" s="24"/>
      <c r="AE242" s="21"/>
      <c r="AF242" s="29"/>
      <c r="AH242" s="185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26"/>
      <c r="B243" s="99"/>
      <c r="C243" s="784" t="s">
        <v>542</v>
      </c>
      <c r="D243" s="75" t="str">
        <f>AG339&amp;".5"</f>
        <v>.5</v>
      </c>
      <c r="E243" s="25"/>
      <c r="F243" s="26"/>
      <c r="G243" s="26"/>
      <c r="H243" s="635"/>
      <c r="I243" s="25"/>
      <c r="J243" s="28"/>
      <c r="K243" s="635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643"/>
      <c r="AB243" s="644"/>
      <c r="AC243" s="25"/>
      <c r="AD243" s="27"/>
      <c r="AE243" s="26"/>
      <c r="AF243" s="29"/>
      <c r="AH243" s="185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26"/>
      <c r="B244" s="99"/>
      <c r="C244" s="784"/>
      <c r="D244" s="75" t="str">
        <f>AG339&amp;".6"</f>
        <v>.6</v>
      </c>
      <c r="E244" s="25"/>
      <c r="F244" s="26"/>
      <c r="G244" s="26"/>
      <c r="H244" s="635"/>
      <c r="I244" s="25"/>
      <c r="J244" s="28"/>
      <c r="K244" s="635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643"/>
      <c r="AB244" s="644"/>
      <c r="AC244" s="25"/>
      <c r="AD244" s="27"/>
      <c r="AE244" s="26"/>
      <c r="AF244" s="29"/>
      <c r="AH244" s="185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27">
        <v>18</v>
      </c>
      <c r="B245" s="98" t="str">
        <f>IF(AG245&lt;&gt;"",AH245,"")</f>
        <v>Th.Ph.Quang</v>
      </c>
      <c r="C245" s="780" t="s">
        <v>0</v>
      </c>
      <c r="D245" s="76" t="str">
        <f>AG345&amp;".1"</f>
        <v>.1</v>
      </c>
      <c r="E245" s="15"/>
      <c r="F245" s="16"/>
      <c r="G245" s="16"/>
      <c r="H245" s="18"/>
      <c r="I245" s="15"/>
      <c r="J245" s="18"/>
      <c r="K245" s="645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4" t="s">
        <v>814</v>
      </c>
      <c r="AH245" s="185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26"/>
      <c r="B246" s="101">
        <f>SUM(F245:F250,J245:J250,N245:N250,R245:R250,V245:V250,Z245:Z250,AD245:AD250)</f>
        <v>0</v>
      </c>
      <c r="C246" s="781"/>
      <c r="D246" s="75" t="str">
        <f>AG345&amp;".2"</f>
        <v>.2</v>
      </c>
      <c r="E246" s="636"/>
      <c r="F246" s="22"/>
      <c r="G246" s="637"/>
      <c r="H246" s="23"/>
      <c r="I246" s="20"/>
      <c r="J246" s="22"/>
      <c r="K246" s="638"/>
      <c r="L246" s="23"/>
      <c r="M246" s="20"/>
      <c r="N246" s="22"/>
      <c r="O246" s="637"/>
      <c r="P246" s="23"/>
      <c r="Q246" s="20"/>
      <c r="R246" s="24"/>
      <c r="S246" s="637"/>
      <c r="T246" s="23"/>
      <c r="U246" s="20"/>
      <c r="V246" s="24"/>
      <c r="W246" s="637"/>
      <c r="X246" s="23"/>
      <c r="Y246" s="20"/>
      <c r="Z246" s="24"/>
      <c r="AA246" s="637"/>
      <c r="AB246" s="23"/>
      <c r="AC246" s="20"/>
      <c r="AD246" s="24"/>
      <c r="AE246" s="637"/>
      <c r="AF246" s="23"/>
      <c r="AH246" s="185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26"/>
      <c r="B247" s="99"/>
      <c r="C247" s="782" t="s">
        <v>1</v>
      </c>
      <c r="D247" s="75" t="str">
        <f>AG345&amp;".3"</f>
        <v>.3</v>
      </c>
      <c r="E247" s="618"/>
      <c r="F247" s="622"/>
      <c r="G247" s="622"/>
      <c r="H247" s="639"/>
      <c r="I247" s="618"/>
      <c r="J247" s="620"/>
      <c r="K247" s="639"/>
      <c r="L247" s="623"/>
      <c r="M247" s="618"/>
      <c r="N247" s="619"/>
      <c r="O247" s="622"/>
      <c r="P247" s="623"/>
      <c r="Q247" s="618"/>
      <c r="R247" s="620"/>
      <c r="S247" s="622"/>
      <c r="T247" s="623"/>
      <c r="U247" s="618"/>
      <c r="V247" s="619"/>
      <c r="W247" s="622"/>
      <c r="X247" s="623"/>
      <c r="Y247" s="618"/>
      <c r="Z247" s="619"/>
      <c r="AA247" s="622"/>
      <c r="AB247" s="623"/>
      <c r="AC247" s="618"/>
      <c r="AD247" s="620"/>
      <c r="AE247" s="622"/>
      <c r="AF247" s="29"/>
      <c r="AH247" s="185"/>
      <c r="AI247" s="44">
        <f t="shared" si="5"/>
        <v>0</v>
      </c>
    </row>
    <row r="248" spans="1:35" ht="13.5" customHeight="1" x14ac:dyDescent="0.25">
      <c r="A248" s="326"/>
      <c r="B248" s="99"/>
      <c r="C248" s="783"/>
      <c r="D248" s="75" t="str">
        <f>AG345&amp;".4"</f>
        <v>.4</v>
      </c>
      <c r="E248" s="20"/>
      <c r="F248" s="21"/>
      <c r="G248" s="637"/>
      <c r="H248" s="640"/>
      <c r="I248" s="20"/>
      <c r="J248" s="22"/>
      <c r="K248" s="638"/>
      <c r="L248" s="23"/>
      <c r="M248" s="20"/>
      <c r="N248" s="22"/>
      <c r="O248" s="637"/>
      <c r="P248" s="23"/>
      <c r="Q248" s="20"/>
      <c r="R248" s="24"/>
      <c r="S248" s="637"/>
      <c r="T248" s="23"/>
      <c r="U248" s="20"/>
      <c r="V248" s="24"/>
      <c r="W248" s="637"/>
      <c r="X248" s="23"/>
      <c r="Y248" s="20"/>
      <c r="Z248" s="621"/>
      <c r="AA248" s="641"/>
      <c r="AB248" s="642"/>
      <c r="AC248" s="20"/>
      <c r="AD248" s="24"/>
      <c r="AE248" s="21"/>
      <c r="AF248" s="29"/>
      <c r="AH248" s="185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26"/>
      <c r="B249" s="99"/>
      <c r="C249" s="784" t="s">
        <v>542</v>
      </c>
      <c r="D249" s="75" t="str">
        <f>AG345&amp;".5"</f>
        <v>.5</v>
      </c>
      <c r="E249" s="25"/>
      <c r="F249" s="26"/>
      <c r="G249" s="26"/>
      <c r="H249" s="635"/>
      <c r="I249" s="25"/>
      <c r="J249" s="28"/>
      <c r="K249" s="635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643"/>
      <c r="AB249" s="644"/>
      <c r="AC249" s="25"/>
      <c r="AD249" s="27"/>
      <c r="AE249" s="26"/>
      <c r="AF249" s="29"/>
      <c r="AH249" s="185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26"/>
      <c r="B250" s="99"/>
      <c r="C250" s="784"/>
      <c r="D250" s="75" t="str">
        <f>AG345&amp;".6"</f>
        <v>.6</v>
      </c>
      <c r="E250" s="25"/>
      <c r="F250" s="26"/>
      <c r="G250" s="648"/>
      <c r="H250" s="635"/>
      <c r="I250" s="25"/>
      <c r="J250" s="28"/>
      <c r="K250" s="635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643"/>
      <c r="AB250" s="644"/>
      <c r="AC250" s="25"/>
      <c r="AD250" s="27"/>
      <c r="AE250" s="26"/>
      <c r="AF250" s="29"/>
      <c r="AH250" s="185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27">
        <v>19</v>
      </c>
      <c r="B251" s="98" t="str">
        <f>IF(AG251&lt;&gt;"",AH251,"")</f>
        <v>Th.Tr.Quang</v>
      </c>
      <c r="C251" s="780" t="s">
        <v>0</v>
      </c>
      <c r="D251" s="76" t="str">
        <f>AG351&amp;".1"</f>
        <v>.1</v>
      </c>
      <c r="E251" s="15" t="s">
        <v>3222</v>
      </c>
      <c r="F251" s="16">
        <v>4</v>
      </c>
      <c r="G251" s="16"/>
      <c r="H251" s="18"/>
      <c r="I251" s="15" t="s">
        <v>3222</v>
      </c>
      <c r="J251" s="18">
        <v>4</v>
      </c>
      <c r="K251" s="645"/>
      <c r="L251" s="19"/>
      <c r="M251" s="15" t="s">
        <v>3222</v>
      </c>
      <c r="N251" s="18">
        <v>4</v>
      </c>
      <c r="O251" s="16"/>
      <c r="P251" s="19"/>
      <c r="Q251" s="15" t="s">
        <v>3222</v>
      </c>
      <c r="R251" s="17">
        <v>4</v>
      </c>
      <c r="S251" s="16"/>
      <c r="T251" s="19"/>
      <c r="U251" s="15" t="s">
        <v>3222</v>
      </c>
      <c r="V251" s="18">
        <v>4</v>
      </c>
      <c r="W251" s="16"/>
      <c r="X251" s="19"/>
      <c r="Y251" s="15" t="s">
        <v>3218</v>
      </c>
      <c r="Z251" s="18">
        <v>4</v>
      </c>
      <c r="AA251" s="16"/>
      <c r="AB251" s="19"/>
      <c r="AC251" s="15"/>
      <c r="AD251" s="17"/>
      <c r="AE251" s="16"/>
      <c r="AF251" s="19"/>
      <c r="AG251" s="184" t="s">
        <v>815</v>
      </c>
      <c r="AH251" s="185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26"/>
      <c r="B252" s="101">
        <f>SUM(F251:F256,J251:J256,N251:N256,R251:R256,V251:V256,Z251:Z256,AD251:AD256)</f>
        <v>48</v>
      </c>
      <c r="C252" s="781"/>
      <c r="D252" s="75" t="str">
        <f>AG351&amp;".2"</f>
        <v>.2</v>
      </c>
      <c r="E252" s="636"/>
      <c r="F252" s="22"/>
      <c r="G252" s="637" t="s">
        <v>4938</v>
      </c>
      <c r="H252" s="23"/>
      <c r="I252" s="20"/>
      <c r="J252" s="22"/>
      <c r="K252" s="638" t="s">
        <v>4938</v>
      </c>
      <c r="L252" s="23"/>
      <c r="M252" s="20"/>
      <c r="N252" s="22"/>
      <c r="O252" s="637" t="s">
        <v>4938</v>
      </c>
      <c r="P252" s="23"/>
      <c r="Q252" s="20"/>
      <c r="R252" s="24"/>
      <c r="S252" s="637" t="s">
        <v>4938</v>
      </c>
      <c r="T252" s="23"/>
      <c r="U252" s="20"/>
      <c r="V252" s="24"/>
      <c r="W252" s="637" t="s">
        <v>4938</v>
      </c>
      <c r="X252" s="23"/>
      <c r="Y252" s="20"/>
      <c r="Z252" s="24"/>
      <c r="AA252" s="489" t="s">
        <v>4928</v>
      </c>
      <c r="AB252" s="23"/>
      <c r="AC252" s="20"/>
      <c r="AD252" s="24"/>
      <c r="AE252" s="637"/>
      <c r="AF252" s="23"/>
      <c r="AH252" s="185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26"/>
      <c r="B253" s="99"/>
      <c r="C253" s="782" t="s">
        <v>1</v>
      </c>
      <c r="D253" s="75" t="str">
        <f>AG351&amp;".3"</f>
        <v>.3</v>
      </c>
      <c r="E253" s="618" t="s">
        <v>3218</v>
      </c>
      <c r="F253" s="622">
        <v>4</v>
      </c>
      <c r="G253" s="622"/>
      <c r="H253" s="639"/>
      <c r="I253" s="618" t="s">
        <v>3218</v>
      </c>
      <c r="J253" s="620">
        <v>4</v>
      </c>
      <c r="K253" s="639"/>
      <c r="L253" s="623"/>
      <c r="M253" s="618" t="s">
        <v>3218</v>
      </c>
      <c r="N253" s="619">
        <v>4</v>
      </c>
      <c r="O253" s="622"/>
      <c r="P253" s="623"/>
      <c r="Q253" s="618" t="s">
        <v>3218</v>
      </c>
      <c r="R253" s="620">
        <v>4</v>
      </c>
      <c r="S253" s="622"/>
      <c r="T253" s="623"/>
      <c r="U253" s="618" t="s">
        <v>3218</v>
      </c>
      <c r="V253" s="619">
        <v>4</v>
      </c>
      <c r="W253" s="622"/>
      <c r="X253" s="623"/>
      <c r="Y253" s="618" t="s">
        <v>3218</v>
      </c>
      <c r="Z253" s="619">
        <v>4</v>
      </c>
      <c r="AA253" s="622"/>
      <c r="AB253" s="623"/>
      <c r="AC253" s="618"/>
      <c r="AD253" s="620"/>
      <c r="AE253" s="622"/>
      <c r="AF253" s="29"/>
      <c r="AH253" s="185"/>
      <c r="AI253" s="44">
        <f t="shared" si="5"/>
        <v>0</v>
      </c>
    </row>
    <row r="254" spans="1:35" ht="13.5" customHeight="1" x14ac:dyDescent="0.25">
      <c r="A254" s="326"/>
      <c r="B254" s="99"/>
      <c r="C254" s="783"/>
      <c r="D254" s="75" t="str">
        <f>AG351&amp;".4"</f>
        <v>.4</v>
      </c>
      <c r="E254" s="20"/>
      <c r="F254" s="21"/>
      <c r="G254" s="489" t="s">
        <v>4928</v>
      </c>
      <c r="H254" s="640"/>
      <c r="I254" s="20"/>
      <c r="J254" s="22"/>
      <c r="K254" s="704" t="s">
        <v>4928</v>
      </c>
      <c r="L254" s="23"/>
      <c r="M254" s="20"/>
      <c r="N254" s="22"/>
      <c r="O254" s="489" t="s">
        <v>4928</v>
      </c>
      <c r="P254" s="23"/>
      <c r="Q254" s="20"/>
      <c r="R254" s="24"/>
      <c r="S254" s="489" t="s">
        <v>4928</v>
      </c>
      <c r="T254" s="23"/>
      <c r="U254" s="20"/>
      <c r="V254" s="24"/>
      <c r="W254" s="489" t="s">
        <v>4928</v>
      </c>
      <c r="X254" s="23"/>
      <c r="Y254" s="20"/>
      <c r="Z254" s="621"/>
      <c r="AA254" s="744" t="s">
        <v>4928</v>
      </c>
      <c r="AB254" s="642"/>
      <c r="AC254" s="20"/>
      <c r="AD254" s="24"/>
      <c r="AE254" s="637"/>
      <c r="AF254" s="29"/>
      <c r="AH254" s="185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26"/>
      <c r="B255" s="99"/>
      <c r="C255" s="784" t="s">
        <v>542</v>
      </c>
      <c r="D255" s="75" t="str">
        <f>AG351&amp;".5"</f>
        <v>.5</v>
      </c>
      <c r="E255" s="25"/>
      <c r="F255" s="26"/>
      <c r="G255" s="26"/>
      <c r="H255" s="635"/>
      <c r="I255" s="25"/>
      <c r="J255" s="28"/>
      <c r="K255" s="635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643"/>
      <c r="AB255" s="644"/>
      <c r="AC255" s="25"/>
      <c r="AD255" s="27"/>
      <c r="AE255" s="26"/>
      <c r="AF255" s="29"/>
      <c r="AH255" s="185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26"/>
      <c r="B256" s="99"/>
      <c r="C256" s="784"/>
      <c r="D256" s="75" t="str">
        <f>AG351&amp;".6"</f>
        <v>.6</v>
      </c>
      <c r="E256" s="25"/>
      <c r="F256" s="26"/>
      <c r="G256" s="648"/>
      <c r="H256" s="635"/>
      <c r="I256" s="25"/>
      <c r="J256" s="28"/>
      <c r="K256" s="649"/>
      <c r="L256" s="29"/>
      <c r="M256" s="25"/>
      <c r="N256" s="28"/>
      <c r="O256" s="648"/>
      <c r="P256" s="29"/>
      <c r="Q256" s="25"/>
      <c r="R256" s="27"/>
      <c r="S256" s="648"/>
      <c r="T256" s="29"/>
      <c r="U256" s="25"/>
      <c r="V256" s="27"/>
      <c r="W256" s="648"/>
      <c r="X256" s="29"/>
      <c r="Y256" s="25"/>
      <c r="Z256" s="33"/>
      <c r="AA256" s="643"/>
      <c r="AB256" s="644"/>
      <c r="AC256" s="25"/>
      <c r="AD256" s="27"/>
      <c r="AE256" s="26"/>
      <c r="AF256" s="29"/>
      <c r="AH256" s="185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27">
        <v>20</v>
      </c>
      <c r="B257" s="98" t="str">
        <f>IF(AG257&lt;&gt;"",AH257,"")</f>
        <v>C.Sen</v>
      </c>
      <c r="C257" s="780" t="s">
        <v>0</v>
      </c>
      <c r="D257" s="76" t="str">
        <f>AG357&amp;".1"</f>
        <v>.1</v>
      </c>
      <c r="E257" s="15" t="s">
        <v>3194</v>
      </c>
      <c r="F257" s="16">
        <v>4</v>
      </c>
      <c r="G257" s="16" t="s">
        <v>424</v>
      </c>
      <c r="H257" s="18"/>
      <c r="I257" s="15"/>
      <c r="J257" s="18"/>
      <c r="K257" s="645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 t="s">
        <v>3522</v>
      </c>
      <c r="Z257" s="18">
        <v>4</v>
      </c>
      <c r="AA257" s="16"/>
      <c r="AB257" s="19"/>
      <c r="AC257" s="15"/>
      <c r="AD257" s="17"/>
      <c r="AE257" s="16"/>
      <c r="AF257" s="19"/>
      <c r="AG257" s="184" t="s">
        <v>787</v>
      </c>
      <c r="AH257" s="185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26"/>
      <c r="B258" s="101">
        <f>SUM(F257:F262,J257:J262,N257:N262,R257:R262,V257:V262,Z257:Z262,AD257:AD262)</f>
        <v>26</v>
      </c>
      <c r="C258" s="781"/>
      <c r="D258" s="75" t="str">
        <f>AG357&amp;".2"</f>
        <v>.2</v>
      </c>
      <c r="E258" s="636"/>
      <c r="F258" s="22"/>
      <c r="G258" s="637" t="s">
        <v>4917</v>
      </c>
      <c r="H258" s="23"/>
      <c r="I258" s="20"/>
      <c r="J258" s="22"/>
      <c r="K258" s="638"/>
      <c r="L258" s="23"/>
      <c r="M258" s="20"/>
      <c r="N258" s="22"/>
      <c r="O258" s="637"/>
      <c r="P258" s="23"/>
      <c r="Q258" s="20"/>
      <c r="R258" s="24"/>
      <c r="S258" s="637"/>
      <c r="T258" s="23"/>
      <c r="U258" s="20"/>
      <c r="V258" s="24"/>
      <c r="W258" s="637"/>
      <c r="X258" s="23"/>
      <c r="Y258" s="20"/>
      <c r="Z258" s="24"/>
      <c r="AA258" s="637" t="s">
        <v>4766</v>
      </c>
      <c r="AB258" s="23"/>
      <c r="AC258" s="20"/>
      <c r="AD258" s="24"/>
      <c r="AE258" s="637"/>
      <c r="AF258" s="23"/>
      <c r="AH258" s="185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26"/>
      <c r="B259" s="99"/>
      <c r="C259" s="782" t="s">
        <v>1</v>
      </c>
      <c r="D259" s="75" t="str">
        <f>AG357&amp;".3"</f>
        <v>.3</v>
      </c>
      <c r="E259" s="618"/>
      <c r="F259" s="622"/>
      <c r="G259" s="622"/>
      <c r="H259" s="639"/>
      <c r="I259" s="618" t="s">
        <v>3194</v>
      </c>
      <c r="J259" s="620">
        <v>2</v>
      </c>
      <c r="K259" s="639" t="s">
        <v>424</v>
      </c>
      <c r="L259" s="623"/>
      <c r="M259" s="618" t="s">
        <v>3222</v>
      </c>
      <c r="N259" s="619">
        <v>4</v>
      </c>
      <c r="O259" s="622" t="s">
        <v>3616</v>
      </c>
      <c r="P259" s="623"/>
      <c r="Q259" s="618" t="s">
        <v>3206</v>
      </c>
      <c r="R259" s="620">
        <v>4</v>
      </c>
      <c r="S259" s="622" t="s">
        <v>424</v>
      </c>
      <c r="T259" s="623"/>
      <c r="U259" s="618" t="s">
        <v>3522</v>
      </c>
      <c r="V259" s="619">
        <v>4</v>
      </c>
      <c r="W259" s="622"/>
      <c r="X259" s="623"/>
      <c r="Y259" s="618" t="s">
        <v>3522</v>
      </c>
      <c r="Z259" s="619">
        <v>4</v>
      </c>
      <c r="AA259" s="622"/>
      <c r="AB259" s="623"/>
      <c r="AC259" s="618"/>
      <c r="AD259" s="620"/>
      <c r="AE259" s="622"/>
      <c r="AF259" s="29"/>
      <c r="AH259" s="185"/>
      <c r="AI259" s="44">
        <f t="shared" si="5"/>
        <v>0</v>
      </c>
    </row>
    <row r="260" spans="1:35" ht="13.5" customHeight="1" x14ac:dyDescent="0.25">
      <c r="A260" s="326"/>
      <c r="B260" s="99"/>
      <c r="C260" s="783"/>
      <c r="D260" s="75" t="str">
        <f>AG357&amp;".4"</f>
        <v>.4</v>
      </c>
      <c r="E260" s="20"/>
      <c r="F260" s="21"/>
      <c r="G260" s="637"/>
      <c r="H260" s="640"/>
      <c r="I260" s="20"/>
      <c r="J260" s="22"/>
      <c r="K260" s="638" t="s">
        <v>4917</v>
      </c>
      <c r="L260" s="23"/>
      <c r="M260" s="20"/>
      <c r="N260" s="22"/>
      <c r="O260" s="637" t="s">
        <v>5052</v>
      </c>
      <c r="P260" s="23"/>
      <c r="Q260" s="20"/>
      <c r="R260" s="24"/>
      <c r="S260" s="637" t="s">
        <v>4902</v>
      </c>
      <c r="T260" s="23"/>
      <c r="U260" s="20"/>
      <c r="V260" s="24"/>
      <c r="W260" s="637" t="s">
        <v>4766</v>
      </c>
      <c r="X260" s="23"/>
      <c r="Y260" s="20"/>
      <c r="Z260" s="621"/>
      <c r="AA260" s="641" t="s">
        <v>4766</v>
      </c>
      <c r="AB260" s="642"/>
      <c r="AC260" s="20"/>
      <c r="AD260" s="24"/>
      <c r="AE260" s="637"/>
      <c r="AF260" s="29"/>
      <c r="AH260" s="185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26"/>
      <c r="B261" s="99"/>
      <c r="C261" s="784" t="s">
        <v>542</v>
      </c>
      <c r="D261" s="75" t="str">
        <f>AG357&amp;".5"</f>
        <v>.5</v>
      </c>
      <c r="E261" s="25"/>
      <c r="F261" s="26"/>
      <c r="G261" s="26"/>
      <c r="H261" s="635"/>
      <c r="I261" s="25"/>
      <c r="J261" s="28"/>
      <c r="K261" s="635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643"/>
      <c r="AB261" s="644"/>
      <c r="AC261" s="25"/>
      <c r="AD261" s="27"/>
      <c r="AE261" s="26"/>
      <c r="AF261" s="29"/>
      <c r="AH261" s="185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26"/>
      <c r="B262" s="99"/>
      <c r="C262" s="784"/>
      <c r="D262" s="75" t="str">
        <f>AG357&amp;".6"</f>
        <v>.6</v>
      </c>
      <c r="E262" s="25"/>
      <c r="F262" s="26"/>
      <c r="G262" s="648"/>
      <c r="H262" s="635"/>
      <c r="I262" s="25"/>
      <c r="J262" s="28"/>
      <c r="K262" s="649"/>
      <c r="L262" s="29"/>
      <c r="M262" s="25"/>
      <c r="N262" s="28"/>
      <c r="O262" s="648"/>
      <c r="P262" s="29"/>
      <c r="Q262" s="25"/>
      <c r="R262" s="27"/>
      <c r="S262" s="648"/>
      <c r="T262" s="29"/>
      <c r="U262" s="25"/>
      <c r="V262" s="27"/>
      <c r="W262" s="648"/>
      <c r="X262" s="29"/>
      <c r="Y262" s="25"/>
      <c r="Z262" s="33"/>
      <c r="AA262" s="643"/>
      <c r="AB262" s="644"/>
      <c r="AC262" s="25"/>
      <c r="AD262" s="27"/>
      <c r="AE262" s="26"/>
      <c r="AF262" s="29"/>
      <c r="AH262" s="185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27">
        <v>21</v>
      </c>
      <c r="B263" s="98" t="str">
        <f>IF(AG263&lt;&gt;"",AH263,"")</f>
        <v>Th.Tân</v>
      </c>
      <c r="C263" s="780" t="s">
        <v>0</v>
      </c>
      <c r="D263" s="76" t="str">
        <f>AG363&amp;".1"</f>
        <v>.1</v>
      </c>
      <c r="E263" s="15" t="s">
        <v>3220</v>
      </c>
      <c r="F263" s="16">
        <v>4</v>
      </c>
      <c r="G263" s="16" t="s">
        <v>5009</v>
      </c>
      <c r="H263" s="18"/>
      <c r="I263" s="15" t="s">
        <v>3220</v>
      </c>
      <c r="J263" s="18">
        <v>4</v>
      </c>
      <c r="K263" s="645" t="s">
        <v>5009</v>
      </c>
      <c r="L263" s="19"/>
      <c r="M263" s="15" t="s">
        <v>3220</v>
      </c>
      <c r="N263" s="18">
        <v>4</v>
      </c>
      <c r="O263" s="16" t="s">
        <v>5009</v>
      </c>
      <c r="P263" s="19"/>
      <c r="Q263" s="15" t="s">
        <v>3220</v>
      </c>
      <c r="R263" s="17">
        <v>4</v>
      </c>
      <c r="S263" s="16" t="s">
        <v>5009</v>
      </c>
      <c r="T263" s="19"/>
      <c r="U263" s="15" t="s">
        <v>3220</v>
      </c>
      <c r="V263" s="18">
        <v>4</v>
      </c>
      <c r="W263" s="16" t="s">
        <v>5009</v>
      </c>
      <c r="X263" s="19"/>
      <c r="Y263" s="15"/>
      <c r="Z263" s="18"/>
      <c r="AA263" s="16"/>
      <c r="AB263" s="19"/>
      <c r="AC263" s="15"/>
      <c r="AD263" s="17"/>
      <c r="AE263" s="16"/>
      <c r="AF263" s="19"/>
      <c r="AG263" s="184" t="s">
        <v>816</v>
      </c>
      <c r="AH263" s="185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26"/>
      <c r="B264" s="101">
        <f>SUM(F263:F268,J263:J268,N263:N268,R263:R268,V263:V268,Z263:Z268,AD263:AD268)</f>
        <v>28</v>
      </c>
      <c r="C264" s="781"/>
      <c r="D264" s="75" t="str">
        <f>AG363&amp;".2"</f>
        <v>.2</v>
      </c>
      <c r="E264" s="636"/>
      <c r="F264" s="22"/>
      <c r="G264" s="637" t="s">
        <v>3723</v>
      </c>
      <c r="H264" s="23"/>
      <c r="I264" s="20"/>
      <c r="J264" s="22"/>
      <c r="K264" s="638" t="s">
        <v>3723</v>
      </c>
      <c r="L264" s="23"/>
      <c r="M264" s="20"/>
      <c r="N264" s="22"/>
      <c r="O264" s="637" t="s">
        <v>3723</v>
      </c>
      <c r="P264" s="23"/>
      <c r="Q264" s="20"/>
      <c r="R264" s="24"/>
      <c r="S264" s="637" t="s">
        <v>3723</v>
      </c>
      <c r="T264" s="23"/>
      <c r="U264" s="20"/>
      <c r="V264" s="24"/>
      <c r="W264" s="637" t="s">
        <v>3723</v>
      </c>
      <c r="X264" s="23"/>
      <c r="Y264" s="20"/>
      <c r="Z264" s="24"/>
      <c r="AA264" s="637"/>
      <c r="AB264" s="23"/>
      <c r="AC264" s="20"/>
      <c r="AD264" s="24"/>
      <c r="AE264" s="637"/>
      <c r="AF264" s="23"/>
      <c r="AH264" s="185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26"/>
      <c r="B265" s="99"/>
      <c r="C265" s="782" t="s">
        <v>1</v>
      </c>
      <c r="D265" s="75" t="str">
        <f>AG363&amp;".3"</f>
        <v>.3</v>
      </c>
      <c r="E265" s="618"/>
      <c r="F265" s="622"/>
      <c r="G265" s="622"/>
      <c r="H265" s="639"/>
      <c r="I265" s="618" t="s">
        <v>3220</v>
      </c>
      <c r="J265" s="620">
        <v>4</v>
      </c>
      <c r="K265" s="639" t="s">
        <v>5009</v>
      </c>
      <c r="L265" s="623"/>
      <c r="M265" s="618" t="s">
        <v>3222</v>
      </c>
      <c r="N265" s="619">
        <v>4</v>
      </c>
      <c r="O265" s="622" t="s">
        <v>3585</v>
      </c>
      <c r="P265" s="623"/>
      <c r="Q265" s="618"/>
      <c r="R265" s="620"/>
      <c r="S265" s="622"/>
      <c r="T265" s="623"/>
      <c r="U265" s="618"/>
      <c r="V265" s="619"/>
      <c r="W265" s="622"/>
      <c r="X265" s="623"/>
      <c r="Y265" s="618"/>
      <c r="Z265" s="619"/>
      <c r="AA265" s="622"/>
      <c r="AB265" s="623"/>
      <c r="AC265" s="618"/>
      <c r="AD265" s="620"/>
      <c r="AE265" s="622"/>
      <c r="AF265" s="29"/>
      <c r="AH265" s="185"/>
      <c r="AI265" s="44">
        <f t="shared" si="6"/>
        <v>0</v>
      </c>
    </row>
    <row r="266" spans="1:35" ht="13.5" customHeight="1" x14ac:dyDescent="0.25">
      <c r="A266" s="326"/>
      <c r="B266" s="99"/>
      <c r="C266" s="783"/>
      <c r="D266" s="75" t="str">
        <f>AG363&amp;".4"</f>
        <v>.4</v>
      </c>
      <c r="E266" s="20"/>
      <c r="F266" s="21"/>
      <c r="G266" s="637"/>
      <c r="H266" s="640"/>
      <c r="I266" s="20"/>
      <c r="J266" s="22"/>
      <c r="K266" s="638" t="s">
        <v>4770</v>
      </c>
      <c r="L266" s="23"/>
      <c r="M266" s="20"/>
      <c r="N266" s="22"/>
      <c r="O266" s="637" t="s">
        <v>5053</v>
      </c>
      <c r="P266" s="23"/>
      <c r="Q266" s="20"/>
      <c r="R266" s="24"/>
      <c r="S266" s="637"/>
      <c r="T266" s="23"/>
      <c r="U266" s="20"/>
      <c r="V266" s="24"/>
      <c r="W266" s="637"/>
      <c r="X266" s="23"/>
      <c r="Y266" s="20"/>
      <c r="Z266" s="621"/>
      <c r="AA266" s="641"/>
      <c r="AB266" s="642"/>
      <c r="AC266" s="20"/>
      <c r="AD266" s="24"/>
      <c r="AE266" s="637"/>
      <c r="AF266" s="29"/>
      <c r="AH266" s="185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26"/>
      <c r="B267" s="99"/>
      <c r="C267" s="784" t="s">
        <v>542</v>
      </c>
      <c r="D267" s="75" t="str">
        <f>AG363&amp;".5"</f>
        <v>.5</v>
      </c>
      <c r="E267" s="25"/>
      <c r="F267" s="26"/>
      <c r="G267" s="26"/>
      <c r="H267" s="635"/>
      <c r="I267" s="25"/>
      <c r="J267" s="28"/>
      <c r="K267" s="635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643"/>
      <c r="AB267" s="644"/>
      <c r="AC267" s="25"/>
      <c r="AD267" s="27"/>
      <c r="AE267" s="26"/>
      <c r="AF267" s="29"/>
      <c r="AH267" s="185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26"/>
      <c r="B268" s="99"/>
      <c r="C268" s="784"/>
      <c r="D268" s="75" t="str">
        <f>AG363&amp;".6"</f>
        <v>.6</v>
      </c>
      <c r="E268" s="25"/>
      <c r="F268" s="26"/>
      <c r="G268" s="648"/>
      <c r="H268" s="635"/>
      <c r="I268" s="25"/>
      <c r="J268" s="28"/>
      <c r="K268" s="649"/>
      <c r="L268" s="29"/>
      <c r="M268" s="25"/>
      <c r="N268" s="28"/>
      <c r="O268" s="648"/>
      <c r="P268" s="29"/>
      <c r="Q268" s="25"/>
      <c r="R268" s="27"/>
      <c r="S268" s="648"/>
      <c r="T268" s="29"/>
      <c r="U268" s="25"/>
      <c r="V268" s="27"/>
      <c r="W268" s="26"/>
      <c r="X268" s="29"/>
      <c r="Y268" s="25"/>
      <c r="Z268" s="33"/>
      <c r="AA268" s="643"/>
      <c r="AB268" s="644"/>
      <c r="AC268" s="25"/>
      <c r="AD268" s="27"/>
      <c r="AE268" s="26"/>
      <c r="AF268" s="29"/>
      <c r="AH268" s="185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27">
        <v>22</v>
      </c>
      <c r="B269" s="98" t="str">
        <f>IF(AG269&lt;&gt;"",AH269,"")</f>
        <v>Th.Thắng</v>
      </c>
      <c r="C269" s="780" t="s">
        <v>0</v>
      </c>
      <c r="D269" s="76" t="str">
        <f>AG369&amp;".1"</f>
        <v>.1</v>
      </c>
      <c r="E269" s="15"/>
      <c r="F269" s="16"/>
      <c r="G269" s="16"/>
      <c r="H269" s="18"/>
      <c r="I269" s="15"/>
      <c r="J269" s="18"/>
      <c r="K269" s="645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4" t="s">
        <v>791</v>
      </c>
      <c r="AH269" s="185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26"/>
      <c r="B270" s="101">
        <f>SUM(F269:F274,J269:J274,N269:N274,R269:R274,V269:V274,Z269:Z274,AD269:AD274)</f>
        <v>0</v>
      </c>
      <c r="C270" s="781"/>
      <c r="D270" s="75" t="str">
        <f>AG369&amp;".2"</f>
        <v>.2</v>
      </c>
      <c r="E270" s="636"/>
      <c r="F270" s="22"/>
      <c r="G270" s="637"/>
      <c r="H270" s="23"/>
      <c r="I270" s="20"/>
      <c r="J270" s="22"/>
      <c r="K270" s="638"/>
      <c r="L270" s="23"/>
      <c r="M270" s="20"/>
      <c r="N270" s="22"/>
      <c r="O270" s="637"/>
      <c r="P270" s="23"/>
      <c r="Q270" s="20"/>
      <c r="R270" s="24"/>
      <c r="S270" s="637"/>
      <c r="T270" s="23"/>
      <c r="U270" s="20"/>
      <c r="V270" s="24"/>
      <c r="W270" s="637"/>
      <c r="X270" s="23"/>
      <c r="Y270" s="20"/>
      <c r="Z270" s="24"/>
      <c r="AA270" s="637"/>
      <c r="AB270" s="23"/>
      <c r="AC270" s="20"/>
      <c r="AD270" s="24"/>
      <c r="AE270" s="637"/>
      <c r="AF270" s="23"/>
      <c r="AH270" s="185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26"/>
      <c r="B271" s="99"/>
      <c r="C271" s="782" t="s">
        <v>1</v>
      </c>
      <c r="D271" s="75" t="str">
        <f>AG369&amp;".3"</f>
        <v>.3</v>
      </c>
      <c r="E271" s="618"/>
      <c r="F271" s="622"/>
      <c r="G271" s="622"/>
      <c r="H271" s="639"/>
      <c r="I271" s="618"/>
      <c r="J271" s="620"/>
      <c r="K271" s="639"/>
      <c r="L271" s="623"/>
      <c r="M271" s="618"/>
      <c r="N271" s="619"/>
      <c r="O271" s="622"/>
      <c r="P271" s="623"/>
      <c r="Q271" s="618"/>
      <c r="R271" s="620"/>
      <c r="S271" s="622"/>
      <c r="T271" s="623"/>
      <c r="U271" s="618"/>
      <c r="V271" s="619"/>
      <c r="W271" s="622"/>
      <c r="X271" s="623"/>
      <c r="Y271" s="618"/>
      <c r="Z271" s="619"/>
      <c r="AA271" s="622"/>
      <c r="AB271" s="623"/>
      <c r="AC271" s="618"/>
      <c r="AD271" s="620"/>
      <c r="AE271" s="622"/>
      <c r="AF271" s="29"/>
      <c r="AH271" s="185"/>
      <c r="AI271" s="44">
        <f t="shared" si="6"/>
        <v>0</v>
      </c>
    </row>
    <row r="272" spans="1:35" ht="13.5" customHeight="1" x14ac:dyDescent="0.25">
      <c r="A272" s="326"/>
      <c r="B272" s="99"/>
      <c r="C272" s="783"/>
      <c r="D272" s="75" t="str">
        <f>AG369&amp;".4"</f>
        <v>.4</v>
      </c>
      <c r="E272" s="20"/>
      <c r="F272" s="21"/>
      <c r="G272" s="637"/>
      <c r="H272" s="640"/>
      <c r="I272" s="20"/>
      <c r="J272" s="22"/>
      <c r="K272" s="638"/>
      <c r="L272" s="23"/>
      <c r="M272" s="20"/>
      <c r="N272" s="22"/>
      <c r="O272" s="637"/>
      <c r="P272" s="23"/>
      <c r="Q272" s="20"/>
      <c r="R272" s="24"/>
      <c r="S272" s="637"/>
      <c r="T272" s="23"/>
      <c r="U272" s="20"/>
      <c r="V272" s="24"/>
      <c r="W272" s="637"/>
      <c r="X272" s="23"/>
      <c r="Y272" s="20"/>
      <c r="Z272" s="621"/>
      <c r="AA272" s="641"/>
      <c r="AB272" s="642"/>
      <c r="AC272" s="20"/>
      <c r="AD272" s="24"/>
      <c r="AE272" s="637"/>
      <c r="AF272" s="29"/>
      <c r="AH272" s="185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26"/>
      <c r="B273" s="99"/>
      <c r="C273" s="784" t="s">
        <v>542</v>
      </c>
      <c r="D273" s="75" t="str">
        <f>AG369&amp;".5"</f>
        <v>.5</v>
      </c>
      <c r="E273" s="25"/>
      <c r="F273" s="26"/>
      <c r="G273" s="26"/>
      <c r="H273" s="635"/>
      <c r="I273" s="25"/>
      <c r="J273" s="28"/>
      <c r="K273" s="635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643"/>
      <c r="AB273" s="644"/>
      <c r="AC273" s="25"/>
      <c r="AD273" s="27"/>
      <c r="AE273" s="26"/>
      <c r="AF273" s="29"/>
      <c r="AH273" s="185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26"/>
      <c r="B274" s="99"/>
      <c r="C274" s="784"/>
      <c r="D274" s="75" t="str">
        <f>AG369&amp;".6"</f>
        <v>.6</v>
      </c>
      <c r="E274" s="25"/>
      <c r="F274" s="26"/>
      <c r="G274" s="26"/>
      <c r="H274" s="635"/>
      <c r="I274" s="25"/>
      <c r="J274" s="28"/>
      <c r="K274" s="635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648"/>
      <c r="X274" s="29"/>
      <c r="Y274" s="25"/>
      <c r="Z274" s="33"/>
      <c r="AA274" s="643"/>
      <c r="AB274" s="644"/>
      <c r="AC274" s="25"/>
      <c r="AD274" s="27"/>
      <c r="AE274" s="26"/>
      <c r="AF274" s="29"/>
      <c r="AH274" s="185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27">
        <v>23</v>
      </c>
      <c r="B275" s="98" t="str">
        <f>IF(AG275&lt;&gt;"",AH275,"")</f>
        <v>C.Thảo</v>
      </c>
      <c r="C275" s="780" t="s">
        <v>0</v>
      </c>
      <c r="D275" s="76" t="str">
        <f>AG375&amp;".1"</f>
        <v>.1</v>
      </c>
      <c r="E275" s="15"/>
      <c r="F275" s="16"/>
      <c r="G275" s="16"/>
      <c r="H275" s="18"/>
      <c r="I275" s="15"/>
      <c r="J275" s="18"/>
      <c r="K275" s="645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4" t="s">
        <v>817</v>
      </c>
      <c r="AH275" s="185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26"/>
      <c r="B276" s="101">
        <f>SUM(F275:F280,J275:J280,N275:N280,R275:R280,V275:V280,Z275:Z280,AD275:AD280)</f>
        <v>12</v>
      </c>
      <c r="C276" s="781"/>
      <c r="D276" s="75" t="str">
        <f>AG375&amp;".2"</f>
        <v>.2</v>
      </c>
      <c r="E276" s="636"/>
      <c r="F276" s="22"/>
      <c r="G276" s="637"/>
      <c r="H276" s="23"/>
      <c r="I276" s="20"/>
      <c r="J276" s="22"/>
      <c r="K276" s="638"/>
      <c r="L276" s="23"/>
      <c r="M276" s="20"/>
      <c r="N276" s="22"/>
      <c r="O276" s="637"/>
      <c r="P276" s="23"/>
      <c r="Q276" s="20"/>
      <c r="R276" s="24"/>
      <c r="S276" s="637"/>
      <c r="T276" s="23"/>
      <c r="U276" s="20"/>
      <c r="V276" s="24"/>
      <c r="W276" s="637"/>
      <c r="X276" s="23"/>
      <c r="Y276" s="20"/>
      <c r="Z276" s="24"/>
      <c r="AA276" s="637"/>
      <c r="AB276" s="23"/>
      <c r="AC276" s="20"/>
      <c r="AD276" s="24"/>
      <c r="AE276" s="637"/>
      <c r="AF276" s="23"/>
      <c r="AH276" s="185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26"/>
      <c r="B277" s="99"/>
      <c r="C277" s="782" t="s">
        <v>1</v>
      </c>
      <c r="D277" s="75" t="str">
        <f>AG375&amp;".3"</f>
        <v>.3</v>
      </c>
      <c r="E277" s="618" t="s">
        <v>3630</v>
      </c>
      <c r="F277" s="622">
        <v>4</v>
      </c>
      <c r="G277" s="622" t="s">
        <v>414</v>
      </c>
      <c r="H277" s="639"/>
      <c r="I277" s="618" t="s">
        <v>3241</v>
      </c>
      <c r="J277" s="620">
        <v>4</v>
      </c>
      <c r="K277" s="639" t="s">
        <v>414</v>
      </c>
      <c r="L277" s="623"/>
      <c r="M277" s="618" t="s">
        <v>3241</v>
      </c>
      <c r="N277" s="619">
        <v>4</v>
      </c>
      <c r="O277" s="622" t="s">
        <v>414</v>
      </c>
      <c r="P277" s="623"/>
      <c r="Q277" s="618"/>
      <c r="R277" s="620"/>
      <c r="S277" s="622"/>
      <c r="T277" s="623"/>
      <c r="U277" s="618"/>
      <c r="V277" s="619"/>
      <c r="W277" s="622"/>
      <c r="X277" s="623"/>
      <c r="Y277" s="618"/>
      <c r="Z277" s="619"/>
      <c r="AA277" s="622"/>
      <c r="AB277" s="623"/>
      <c r="AC277" s="618"/>
      <c r="AD277" s="620"/>
      <c r="AE277" s="622"/>
      <c r="AF277" s="29"/>
      <c r="AH277" s="185"/>
      <c r="AI277" s="44">
        <f t="shared" si="6"/>
        <v>0</v>
      </c>
    </row>
    <row r="278" spans="1:35" ht="13.5" customHeight="1" x14ac:dyDescent="0.25">
      <c r="A278" s="326"/>
      <c r="B278" s="99"/>
      <c r="C278" s="783"/>
      <c r="D278" s="75" t="str">
        <f>AG375&amp;".4"</f>
        <v>.4</v>
      </c>
      <c r="E278" s="20"/>
      <c r="F278" s="21"/>
      <c r="G278" s="637" t="s">
        <v>3622</v>
      </c>
      <c r="H278" s="640"/>
      <c r="I278" s="20"/>
      <c r="J278" s="22"/>
      <c r="K278" s="704" t="s">
        <v>4961</v>
      </c>
      <c r="L278" s="23"/>
      <c r="M278" s="20"/>
      <c r="N278" s="22"/>
      <c r="O278" s="489" t="s">
        <v>4961</v>
      </c>
      <c r="P278" s="23"/>
      <c r="Q278" s="20"/>
      <c r="R278" s="24"/>
      <c r="S278" s="637"/>
      <c r="T278" s="23"/>
      <c r="U278" s="20"/>
      <c r="V278" s="24"/>
      <c r="W278" s="637"/>
      <c r="X278" s="23"/>
      <c r="Y278" s="20"/>
      <c r="Z278" s="621"/>
      <c r="AA278" s="641"/>
      <c r="AB278" s="642"/>
      <c r="AC278" s="20"/>
      <c r="AD278" s="24"/>
      <c r="AE278" s="637"/>
      <c r="AF278" s="29"/>
      <c r="AH278" s="185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26"/>
      <c r="B279" s="99"/>
      <c r="C279" s="784" t="s">
        <v>542</v>
      </c>
      <c r="D279" s="75" t="str">
        <f>AG375&amp;".5"</f>
        <v>.5</v>
      </c>
      <c r="E279" s="25"/>
      <c r="F279" s="26"/>
      <c r="G279" s="26"/>
      <c r="H279" s="635"/>
      <c r="I279" s="25"/>
      <c r="J279" s="28"/>
      <c r="K279" s="635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643"/>
      <c r="AB279" s="644"/>
      <c r="AC279" s="25"/>
      <c r="AD279" s="27"/>
      <c r="AE279" s="26"/>
      <c r="AF279" s="29"/>
      <c r="AH279" s="185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28"/>
      <c r="B280" s="100"/>
      <c r="C280" s="785"/>
      <c r="D280" s="75" t="str">
        <f>AG375&amp;".6"</f>
        <v>.6</v>
      </c>
      <c r="E280" s="40"/>
      <c r="F280" s="309"/>
      <c r="G280" s="309"/>
      <c r="H280" s="650"/>
      <c r="I280" s="40"/>
      <c r="J280" s="42"/>
      <c r="K280" s="650"/>
      <c r="L280" s="308"/>
      <c r="M280" s="40"/>
      <c r="N280" s="42"/>
      <c r="O280" s="309"/>
      <c r="P280" s="308"/>
      <c r="Q280" s="40"/>
      <c r="R280" s="41"/>
      <c r="S280" s="309"/>
      <c r="T280" s="308"/>
      <c r="U280" s="40"/>
      <c r="V280" s="41"/>
      <c r="W280" s="309"/>
      <c r="X280" s="308"/>
      <c r="Y280" s="40"/>
      <c r="Z280" s="43"/>
      <c r="AA280" s="652"/>
      <c r="AB280" s="653"/>
      <c r="AC280" s="40"/>
      <c r="AD280" s="41"/>
      <c r="AE280" s="309"/>
      <c r="AF280" s="29"/>
      <c r="AH280" s="185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29">
        <v>24</v>
      </c>
      <c r="B281" s="98" t="str">
        <f>IF(AG281&lt;&gt;"",AH281,"")</f>
        <v>Th.Thiện</v>
      </c>
      <c r="C281" s="780" t="s">
        <v>0</v>
      </c>
      <c r="D281" s="76" t="str">
        <f>AG381&amp;".1"</f>
        <v>.1</v>
      </c>
      <c r="E281" s="660"/>
      <c r="F281"/>
      <c r="G281"/>
      <c r="H281"/>
      <c r="I281" s="660"/>
      <c r="J281"/>
      <c r="K281"/>
      <c r="L281" s="661"/>
      <c r="M281" s="660"/>
      <c r="N281"/>
      <c r="O281"/>
      <c r="P281" s="661"/>
      <c r="Q281" s="660"/>
      <c r="R281"/>
      <c r="S281"/>
      <c r="T281" s="661"/>
      <c r="U281" s="660"/>
      <c r="V281"/>
      <c r="W281"/>
      <c r="X281" s="661"/>
      <c r="Y281" s="660"/>
      <c r="Z281"/>
      <c r="AA281"/>
      <c r="AB281" s="661"/>
      <c r="AC281" s="662"/>
      <c r="AD281" s="663"/>
      <c r="AE281" s="663"/>
      <c r="AF281" s="128"/>
      <c r="AG281" s="184" t="s">
        <v>807</v>
      </c>
      <c r="AH281" s="185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29"/>
      <c r="B282" s="101">
        <f>SUM(F281:F286,J281:J286,N281:N286,R281:R286,V281:V286,Z281:Z286,AD281:AD286)</f>
        <v>0</v>
      </c>
      <c r="C282" s="781"/>
      <c r="D282" s="75" t="str">
        <f>AG381&amp;".2"</f>
        <v>.2</v>
      </c>
      <c r="E282" s="660"/>
      <c r="F282"/>
      <c r="G282" s="664"/>
      <c r="H282"/>
      <c r="I282" s="660"/>
      <c r="J282"/>
      <c r="K282" s="664"/>
      <c r="L282" s="661"/>
      <c r="M282" s="660"/>
      <c r="N282"/>
      <c r="O282" s="664"/>
      <c r="P282" s="661"/>
      <c r="Q282" s="660"/>
      <c r="R282"/>
      <c r="S282" s="664"/>
      <c r="T282" s="661"/>
      <c r="U282" s="660"/>
      <c r="V282"/>
      <c r="W282" s="664"/>
      <c r="X282" s="661"/>
      <c r="Y282" s="660"/>
      <c r="Z282"/>
      <c r="AA282" s="664"/>
      <c r="AB282" s="661"/>
      <c r="AC282" s="662"/>
      <c r="AD282" s="663"/>
      <c r="AE282" s="665"/>
      <c r="AF282" s="128"/>
      <c r="AH282" s="185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29"/>
      <c r="B283" s="125"/>
      <c r="C283" s="782" t="s">
        <v>1</v>
      </c>
      <c r="D283" s="75" t="str">
        <f>AG381&amp;".3"</f>
        <v>.3</v>
      </c>
      <c r="E283" s="660"/>
      <c r="F283"/>
      <c r="G283"/>
      <c r="H283"/>
      <c r="I283" s="660"/>
      <c r="J283"/>
      <c r="K283"/>
      <c r="L283" s="661"/>
      <c r="M283" s="660"/>
      <c r="N283"/>
      <c r="O283"/>
      <c r="P283" s="661"/>
      <c r="Q283" s="660"/>
      <c r="R283"/>
      <c r="S283"/>
      <c r="T283" s="661"/>
      <c r="U283" s="660"/>
      <c r="V283"/>
      <c r="W283"/>
      <c r="X283" s="661"/>
      <c r="Y283" s="660"/>
      <c r="Z283"/>
      <c r="AA283"/>
      <c r="AB283" s="661"/>
      <c r="AC283" s="662"/>
      <c r="AD283" s="663"/>
      <c r="AE283" s="663"/>
      <c r="AF283" s="128"/>
      <c r="AH283" s="185"/>
      <c r="AI283" s="44">
        <f t="shared" si="6"/>
        <v>0</v>
      </c>
    </row>
    <row r="284" spans="1:35" ht="9.75" customHeight="1" x14ac:dyDescent="0.25">
      <c r="A284" s="329"/>
      <c r="B284" s="125"/>
      <c r="C284" s="783"/>
      <c r="D284" s="75" t="str">
        <f>AG381&amp;".4"</f>
        <v>.4</v>
      </c>
      <c r="E284" s="660"/>
      <c r="F284"/>
      <c r="G284" s="664"/>
      <c r="H284"/>
      <c r="I284" s="660"/>
      <c r="J284"/>
      <c r="K284" s="664"/>
      <c r="L284" s="661"/>
      <c r="M284" s="660"/>
      <c r="N284"/>
      <c r="O284" s="664"/>
      <c r="P284" s="661"/>
      <c r="Q284" s="660"/>
      <c r="R284"/>
      <c r="S284" s="664"/>
      <c r="T284" s="661"/>
      <c r="U284" s="660"/>
      <c r="V284"/>
      <c r="W284" s="664"/>
      <c r="X284" s="661"/>
      <c r="Y284" s="660"/>
      <c r="Z284"/>
      <c r="AA284" s="664"/>
      <c r="AB284" s="661"/>
      <c r="AC284" s="662"/>
      <c r="AD284" s="663"/>
      <c r="AE284" s="665"/>
      <c r="AF284" s="128"/>
      <c r="AH284" s="185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29"/>
      <c r="B285" s="125"/>
      <c r="C285" s="784" t="s">
        <v>542</v>
      </c>
      <c r="D285" s="75" t="str">
        <f>AG381&amp;".5"</f>
        <v>.5</v>
      </c>
      <c r="E285" s="660"/>
      <c r="F285"/>
      <c r="G285"/>
      <c r="H285"/>
      <c r="I285" s="660"/>
      <c r="J285"/>
      <c r="K285"/>
      <c r="L285" s="661"/>
      <c r="M285" s="660"/>
      <c r="N285"/>
      <c r="O285"/>
      <c r="P285" s="661"/>
      <c r="Q285" s="660"/>
      <c r="R285"/>
      <c r="S285"/>
      <c r="T285" s="661"/>
      <c r="U285" s="660"/>
      <c r="V285"/>
      <c r="W285"/>
      <c r="X285" s="661"/>
      <c r="Y285" s="660"/>
      <c r="Z285"/>
      <c r="AA285"/>
      <c r="AB285" s="661"/>
      <c r="AC285" s="662"/>
      <c r="AD285" s="663"/>
      <c r="AE285" s="663"/>
      <c r="AF285" s="128"/>
      <c r="AH285" s="185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29"/>
      <c r="B286" s="125"/>
      <c r="C286" s="785"/>
      <c r="D286" s="75" t="str">
        <f>AG381&amp;".6"</f>
        <v>.6</v>
      </c>
      <c r="E286" s="660"/>
      <c r="F286"/>
      <c r="G286" s="664"/>
      <c r="H286"/>
      <c r="I286" s="660"/>
      <c r="J286"/>
      <c r="K286" s="664"/>
      <c r="L286" s="661"/>
      <c r="M286" s="660"/>
      <c r="N286"/>
      <c r="O286" s="664"/>
      <c r="P286" s="661"/>
      <c r="Q286" s="660"/>
      <c r="R286"/>
      <c r="S286" s="664"/>
      <c r="T286" s="661"/>
      <c r="U286" s="660"/>
      <c r="V286"/>
      <c r="W286" s="664"/>
      <c r="X286" s="661"/>
      <c r="Y286" s="660"/>
      <c r="Z286"/>
      <c r="AA286" s="664"/>
      <c r="AB286" s="661"/>
      <c r="AC286" s="662"/>
      <c r="AD286" s="663"/>
      <c r="AE286" s="665"/>
      <c r="AF286" s="128"/>
      <c r="AH286" s="185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27">
        <v>25</v>
      </c>
      <c r="B287" s="98" t="str">
        <f>IF(AG287&lt;&gt;"",AH287,"")</f>
        <v>C.H.Thu</v>
      </c>
      <c r="C287" s="780" t="s">
        <v>0</v>
      </c>
      <c r="D287" s="76" t="str">
        <f>AG387&amp;".1"</f>
        <v>.1</v>
      </c>
      <c r="E287" s="15" t="s">
        <v>3194</v>
      </c>
      <c r="F287" s="16">
        <v>4</v>
      </c>
      <c r="G287" s="16" t="s">
        <v>4713</v>
      </c>
      <c r="H287" s="18"/>
      <c r="I287" s="15"/>
      <c r="J287" s="18"/>
      <c r="K287" s="645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4" t="s">
        <v>796</v>
      </c>
      <c r="AH287" s="185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26"/>
      <c r="B288" s="101">
        <f>SUM(F287:F292,J287:J292,N287:N292,R287:R292,V287:V292,Z287:Z292,AD287:AD292)</f>
        <v>20</v>
      </c>
      <c r="C288" s="781"/>
      <c r="D288" s="75" t="str">
        <f>AG387&amp;".2"</f>
        <v>.2</v>
      </c>
      <c r="E288" s="636"/>
      <c r="F288" s="22"/>
      <c r="G288" s="637" t="s">
        <v>4918</v>
      </c>
      <c r="H288" s="23"/>
      <c r="I288" s="20"/>
      <c r="J288" s="22"/>
      <c r="K288" s="638"/>
      <c r="L288" s="23"/>
      <c r="M288" s="20"/>
      <c r="N288" s="22"/>
      <c r="O288" s="637"/>
      <c r="P288" s="23"/>
      <c r="Q288" s="20"/>
      <c r="R288" s="24"/>
      <c r="S288" s="637"/>
      <c r="T288" s="23"/>
      <c r="U288" s="20"/>
      <c r="V288" s="24"/>
      <c r="W288" s="637"/>
      <c r="X288" s="23"/>
      <c r="Y288" s="20"/>
      <c r="Z288" s="24"/>
      <c r="AA288" s="637"/>
      <c r="AB288" s="23"/>
      <c r="AC288" s="20"/>
      <c r="AD288" s="24"/>
      <c r="AE288" s="21"/>
      <c r="AF288" s="23"/>
      <c r="AH288" s="185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26"/>
      <c r="B289" s="99"/>
      <c r="C289" s="782" t="s">
        <v>1</v>
      </c>
      <c r="D289" s="75" t="str">
        <f>AG387&amp;".3"</f>
        <v>.3</v>
      </c>
      <c r="E289" s="618"/>
      <c r="F289" s="622"/>
      <c r="G289" s="622"/>
      <c r="H289" s="639"/>
      <c r="I289" s="618" t="s">
        <v>3241</v>
      </c>
      <c r="J289" s="620">
        <v>4</v>
      </c>
      <c r="K289" s="639" t="s">
        <v>412</v>
      </c>
      <c r="L289" s="623"/>
      <c r="M289" s="618" t="s">
        <v>3241</v>
      </c>
      <c r="N289" s="619">
        <v>4</v>
      </c>
      <c r="O289" s="622" t="s">
        <v>412</v>
      </c>
      <c r="P289" s="623"/>
      <c r="Q289" s="618" t="s">
        <v>3241</v>
      </c>
      <c r="R289" s="620">
        <v>4</v>
      </c>
      <c r="S289" s="622" t="s">
        <v>412</v>
      </c>
      <c r="T289" s="623"/>
      <c r="U289" s="618" t="s">
        <v>3241</v>
      </c>
      <c r="V289" s="619">
        <v>4</v>
      </c>
      <c r="W289" s="622" t="s">
        <v>412</v>
      </c>
      <c r="X289" s="623"/>
      <c r="Y289" s="618"/>
      <c r="Z289" s="619"/>
      <c r="AA289" s="622"/>
      <c r="AB289" s="623"/>
      <c r="AC289" s="618"/>
      <c r="AD289" s="620"/>
      <c r="AE289" s="622"/>
      <c r="AF289" s="29"/>
      <c r="AH289" s="185"/>
      <c r="AI289" s="44">
        <f t="shared" si="6"/>
        <v>0</v>
      </c>
    </row>
    <row r="290" spans="1:35" ht="13.5" customHeight="1" x14ac:dyDescent="0.25">
      <c r="A290" s="326"/>
      <c r="B290" s="99"/>
      <c r="C290" s="783"/>
      <c r="D290" s="75" t="str">
        <f>AG387&amp;".4"</f>
        <v>.4</v>
      </c>
      <c r="E290" s="20"/>
      <c r="F290" s="21"/>
      <c r="G290" s="637"/>
      <c r="H290" s="640"/>
      <c r="I290" s="20"/>
      <c r="J290" s="22"/>
      <c r="K290" s="638" t="s">
        <v>4665</v>
      </c>
      <c r="L290" s="23"/>
      <c r="M290" s="20"/>
      <c r="N290" s="22"/>
      <c r="O290" s="637" t="s">
        <v>4665</v>
      </c>
      <c r="P290" s="23"/>
      <c r="Q290" s="20"/>
      <c r="R290" s="24"/>
      <c r="S290" s="637" t="s">
        <v>4665</v>
      </c>
      <c r="T290" s="23"/>
      <c r="U290" s="20"/>
      <c r="V290" s="24"/>
      <c r="W290" s="637" t="s">
        <v>4665</v>
      </c>
      <c r="X290" s="23"/>
      <c r="Y290" s="20"/>
      <c r="Z290" s="621"/>
      <c r="AA290" s="641"/>
      <c r="AB290" s="642"/>
      <c r="AC290" s="20"/>
      <c r="AD290" s="24"/>
      <c r="AE290" s="21"/>
      <c r="AF290" s="29"/>
      <c r="AH290" s="185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26"/>
      <c r="B291" s="99"/>
      <c r="C291" s="784" t="s">
        <v>542</v>
      </c>
      <c r="D291" s="75" t="str">
        <f>AG387&amp;".5"</f>
        <v>.5</v>
      </c>
      <c r="E291" s="25"/>
      <c r="F291" s="26"/>
      <c r="G291" s="26"/>
      <c r="H291" s="635"/>
      <c r="I291" s="25"/>
      <c r="J291" s="28"/>
      <c r="K291" s="635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643"/>
      <c r="AB291" s="644"/>
      <c r="AC291" s="25"/>
      <c r="AD291" s="27"/>
      <c r="AE291" s="26"/>
      <c r="AF291" s="29"/>
      <c r="AH291" s="185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26"/>
      <c r="B292" s="99"/>
      <c r="C292" s="784"/>
      <c r="D292" s="75" t="str">
        <f>AG387&amp;".6"</f>
        <v>.6</v>
      </c>
      <c r="E292" s="25"/>
      <c r="F292" s="26"/>
      <c r="G292" s="648"/>
      <c r="H292" s="635"/>
      <c r="I292" s="25"/>
      <c r="J292" s="28"/>
      <c r="K292" s="649"/>
      <c r="L292" s="29"/>
      <c r="M292" s="25"/>
      <c r="N292" s="28"/>
      <c r="O292" s="648"/>
      <c r="P292" s="29"/>
      <c r="Q292" s="25"/>
      <c r="R292" s="27"/>
      <c r="S292" s="648"/>
      <c r="T292" s="29"/>
      <c r="U292" s="25"/>
      <c r="V292" s="27"/>
      <c r="W292" s="26"/>
      <c r="X292" s="29"/>
      <c r="Y292" s="25"/>
      <c r="Z292" s="33"/>
      <c r="AA292" s="643"/>
      <c r="AB292" s="644"/>
      <c r="AC292" s="25"/>
      <c r="AD292" s="27"/>
      <c r="AE292" s="26"/>
      <c r="AF292" s="29"/>
      <c r="AH292" s="185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27">
        <v>26</v>
      </c>
      <c r="B293" s="98" t="str">
        <f>IF(AG293&lt;&gt;"",AH293,"")</f>
        <v>Th.X.Thủy</v>
      </c>
      <c r="C293" s="780" t="s">
        <v>0</v>
      </c>
      <c r="D293" s="76" t="str">
        <f>AG393&amp;".1"</f>
        <v>.1</v>
      </c>
      <c r="E293" s="15"/>
      <c r="F293" s="16"/>
      <c r="G293" s="16"/>
      <c r="H293" s="18"/>
      <c r="I293" s="15"/>
      <c r="J293" s="18"/>
      <c r="K293" s="645"/>
      <c r="L293" s="19"/>
      <c r="M293" s="15"/>
      <c r="N293" s="18"/>
      <c r="O293" s="16"/>
      <c r="P293" s="19"/>
      <c r="Q293" s="15"/>
      <c r="R293" s="17"/>
      <c r="S293" s="16"/>
      <c r="T293" s="19"/>
      <c r="U293" s="15"/>
      <c r="V293" s="18"/>
      <c r="W293" s="16"/>
      <c r="X293" s="19"/>
      <c r="Y293" s="15"/>
      <c r="Z293" s="18"/>
      <c r="AA293" s="16"/>
      <c r="AB293" s="19"/>
      <c r="AC293" s="15"/>
      <c r="AD293" s="17"/>
      <c r="AE293" s="16"/>
      <c r="AF293" s="19"/>
      <c r="AG293" s="184" t="s">
        <v>792</v>
      </c>
      <c r="AH293" s="185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26"/>
      <c r="B294" s="101">
        <f>SUM(F293:F298,J293:J298,N293:N298,R293:R298,V293:V298,Z293:Z298,AD293:AD298)</f>
        <v>12</v>
      </c>
      <c r="C294" s="781"/>
      <c r="D294" s="75" t="str">
        <f>AG393&amp;".2"</f>
        <v>.2</v>
      </c>
      <c r="E294" s="636"/>
      <c r="F294" s="22"/>
      <c r="G294" s="637"/>
      <c r="H294" s="23"/>
      <c r="I294" s="20"/>
      <c r="J294" s="22"/>
      <c r="K294" s="638"/>
      <c r="L294" s="23"/>
      <c r="M294" s="20"/>
      <c r="N294" s="22"/>
      <c r="O294" s="637"/>
      <c r="P294" s="23"/>
      <c r="Q294" s="20"/>
      <c r="R294" s="24"/>
      <c r="S294" s="637"/>
      <c r="T294" s="23"/>
      <c r="U294" s="20"/>
      <c r="V294" s="24"/>
      <c r="W294" s="637"/>
      <c r="X294" s="23"/>
      <c r="Y294" s="20"/>
      <c r="Z294" s="24"/>
      <c r="AA294" s="637"/>
      <c r="AB294" s="23"/>
      <c r="AC294" s="20"/>
      <c r="AD294" s="24"/>
      <c r="AE294" s="637"/>
      <c r="AF294" s="23"/>
      <c r="AH294" s="185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26"/>
      <c r="B295" s="99"/>
      <c r="C295" s="782" t="s">
        <v>1</v>
      </c>
      <c r="D295" s="75" t="str">
        <f>AG393&amp;".3"</f>
        <v>.3</v>
      </c>
      <c r="E295" s="618"/>
      <c r="F295" s="622"/>
      <c r="G295" s="622"/>
      <c r="H295" s="639"/>
      <c r="I295" s="618" t="s">
        <v>3221</v>
      </c>
      <c r="J295" s="620">
        <v>4</v>
      </c>
      <c r="K295" s="639" t="s">
        <v>427</v>
      </c>
      <c r="L295" s="623"/>
      <c r="M295" s="618" t="s">
        <v>3221</v>
      </c>
      <c r="N295" s="619">
        <v>4</v>
      </c>
      <c r="O295" s="622" t="s">
        <v>427</v>
      </c>
      <c r="P295" s="623"/>
      <c r="Q295" s="618" t="s">
        <v>3221</v>
      </c>
      <c r="R295" s="620">
        <v>4</v>
      </c>
      <c r="S295" s="622" t="s">
        <v>427</v>
      </c>
      <c r="T295" s="623"/>
      <c r="U295" s="618"/>
      <c r="V295" s="619"/>
      <c r="W295" s="622"/>
      <c r="X295" s="623"/>
      <c r="Y295" s="618"/>
      <c r="Z295" s="619"/>
      <c r="AA295" s="622"/>
      <c r="AB295" s="623"/>
      <c r="AC295" s="618"/>
      <c r="AD295" s="620"/>
      <c r="AE295" s="622"/>
      <c r="AF295" s="29"/>
      <c r="AH295" s="185"/>
      <c r="AI295" s="44">
        <f t="shared" si="6"/>
        <v>0</v>
      </c>
    </row>
    <row r="296" spans="1:35" ht="13.5" customHeight="1" x14ac:dyDescent="0.25">
      <c r="A296" s="326"/>
      <c r="B296" s="99"/>
      <c r="C296" s="783"/>
      <c r="D296" s="75" t="str">
        <f>AG393&amp;".4"</f>
        <v>.4</v>
      </c>
      <c r="E296" s="20"/>
      <c r="F296" s="21"/>
      <c r="G296" s="637"/>
      <c r="H296" s="640"/>
      <c r="I296" s="20"/>
      <c r="J296" s="22"/>
      <c r="K296" s="638" t="s">
        <v>4664</v>
      </c>
      <c r="L296" s="23"/>
      <c r="M296" s="20"/>
      <c r="N296" s="22"/>
      <c r="O296" s="637" t="s">
        <v>4664</v>
      </c>
      <c r="P296" s="23"/>
      <c r="Q296" s="20"/>
      <c r="R296" s="24"/>
      <c r="S296" s="637" t="s">
        <v>4664</v>
      </c>
      <c r="T296" s="23"/>
      <c r="U296" s="20"/>
      <c r="V296" s="24"/>
      <c r="W296" s="637"/>
      <c r="X296" s="23"/>
      <c r="Y296" s="20"/>
      <c r="Z296" s="621"/>
      <c r="AA296" s="641"/>
      <c r="AB296" s="642"/>
      <c r="AC296" s="20"/>
      <c r="AD296" s="24"/>
      <c r="AE296" s="637"/>
      <c r="AF296" s="29"/>
      <c r="AH296" s="185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26"/>
      <c r="B297" s="99"/>
      <c r="C297" s="784" t="s">
        <v>542</v>
      </c>
      <c r="D297" s="75" t="str">
        <f>AG393&amp;".5"</f>
        <v>.5</v>
      </c>
      <c r="E297" s="25"/>
      <c r="F297" s="26"/>
      <c r="G297" s="26"/>
      <c r="H297" s="635"/>
      <c r="I297" s="25"/>
      <c r="J297" s="28"/>
      <c r="K297" s="635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643"/>
      <c r="AB297" s="644"/>
      <c r="AC297" s="25"/>
      <c r="AD297" s="27"/>
      <c r="AE297" s="26"/>
      <c r="AF297" s="29"/>
      <c r="AH297" s="185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26"/>
      <c r="B298" s="99"/>
      <c r="C298" s="784"/>
      <c r="D298" s="75" t="str">
        <f>AG393&amp;".6"</f>
        <v>.6</v>
      </c>
      <c r="E298" s="25"/>
      <c r="F298" s="26"/>
      <c r="G298" s="26"/>
      <c r="H298" s="635"/>
      <c r="I298" s="25"/>
      <c r="J298" s="28"/>
      <c r="K298" s="635"/>
      <c r="L298" s="29"/>
      <c r="M298" s="25"/>
      <c r="N298" s="28"/>
      <c r="O298" s="648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643"/>
      <c r="AB298" s="644"/>
      <c r="AC298" s="25"/>
      <c r="AD298" s="27"/>
      <c r="AE298" s="26"/>
      <c r="AF298" s="29"/>
      <c r="AH298" s="185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27">
        <v>27</v>
      </c>
      <c r="B299" s="98" t="str">
        <f>IF(AG299&lt;&gt;"",AH299,"")</f>
        <v>Th.Toàn</v>
      </c>
      <c r="C299" s="780" t="s">
        <v>0</v>
      </c>
      <c r="D299" s="76" t="str">
        <f>AG399&amp;".1"</f>
        <v>.1</v>
      </c>
      <c r="E299" s="15" t="s">
        <v>3224</v>
      </c>
      <c r="F299" s="16">
        <v>4</v>
      </c>
      <c r="G299" s="16"/>
      <c r="H299" s="18"/>
      <c r="I299" s="15" t="s">
        <v>3224</v>
      </c>
      <c r="J299" s="18">
        <v>4</v>
      </c>
      <c r="K299" s="645"/>
      <c r="L299" s="19"/>
      <c r="M299" s="15" t="s">
        <v>3224</v>
      </c>
      <c r="N299" s="18">
        <v>4</v>
      </c>
      <c r="O299" s="16"/>
      <c r="P299" s="19"/>
      <c r="Q299" s="15" t="s">
        <v>3224</v>
      </c>
      <c r="R299" s="17">
        <v>4</v>
      </c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84" t="s">
        <v>797</v>
      </c>
      <c r="AH299" s="185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26"/>
      <c r="B300" s="101">
        <f>SUM(F299:F304,J299:J304,N299:N304,R299:R304,V299:V304,Z299:Z304,AD299:AD304)</f>
        <v>32</v>
      </c>
      <c r="C300" s="781"/>
      <c r="D300" s="75" t="str">
        <f>AG399&amp;".2"</f>
        <v>.2</v>
      </c>
      <c r="E300" s="636"/>
      <c r="F300" s="22"/>
      <c r="G300" s="637" t="s">
        <v>4979</v>
      </c>
      <c r="H300" s="23"/>
      <c r="I300" s="20"/>
      <c r="J300" s="22"/>
      <c r="K300" s="638" t="s">
        <v>4979</v>
      </c>
      <c r="L300" s="23"/>
      <c r="M300" s="20"/>
      <c r="N300" s="22"/>
      <c r="O300" s="637" t="s">
        <v>4979</v>
      </c>
      <c r="P300" s="23"/>
      <c r="Q300" s="20"/>
      <c r="R300" s="24"/>
      <c r="S300" s="637" t="s">
        <v>4979</v>
      </c>
      <c r="T300" s="23"/>
      <c r="U300" s="20"/>
      <c r="V300" s="24"/>
      <c r="W300" s="637"/>
      <c r="X300" s="23"/>
      <c r="Y300" s="20"/>
      <c r="Z300" s="24"/>
      <c r="AA300" s="637"/>
      <c r="AB300" s="23"/>
      <c r="AC300" s="20"/>
      <c r="AD300" s="24"/>
      <c r="AE300" s="637"/>
      <c r="AF300" s="23"/>
      <c r="AH300" s="185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26"/>
      <c r="B301" s="99"/>
      <c r="C301" s="782" t="s">
        <v>1</v>
      </c>
      <c r="D301" s="75" t="str">
        <f>AG399&amp;".3"</f>
        <v>.3</v>
      </c>
      <c r="E301" s="618" t="s">
        <v>3224</v>
      </c>
      <c r="F301" s="622">
        <v>4</v>
      </c>
      <c r="G301" s="622"/>
      <c r="H301" s="639"/>
      <c r="I301" s="618" t="s">
        <v>3224</v>
      </c>
      <c r="J301" s="620">
        <v>4</v>
      </c>
      <c r="K301" s="639"/>
      <c r="L301" s="623"/>
      <c r="M301" s="618" t="s">
        <v>3224</v>
      </c>
      <c r="N301" s="619">
        <v>4</v>
      </c>
      <c r="O301" s="622"/>
      <c r="P301" s="623"/>
      <c r="Q301" s="618" t="s">
        <v>3224</v>
      </c>
      <c r="R301" s="620">
        <v>4</v>
      </c>
      <c r="S301" s="622"/>
      <c r="T301" s="623"/>
      <c r="U301" s="618"/>
      <c r="V301" s="619"/>
      <c r="W301" s="622"/>
      <c r="X301" s="623"/>
      <c r="Y301" s="618"/>
      <c r="Z301" s="619"/>
      <c r="AA301" s="622"/>
      <c r="AB301" s="623"/>
      <c r="AC301" s="618"/>
      <c r="AD301" s="620"/>
      <c r="AE301" s="622"/>
      <c r="AF301" s="29"/>
      <c r="AH301" s="185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26"/>
      <c r="B302" s="99"/>
      <c r="C302" s="783"/>
      <c r="D302" s="75" t="str">
        <f>AG399&amp;".4"</f>
        <v>.4</v>
      </c>
      <c r="E302" s="20"/>
      <c r="F302" s="21"/>
      <c r="G302" s="637" t="s">
        <v>4981</v>
      </c>
      <c r="H302" s="640"/>
      <c r="I302" s="20"/>
      <c r="J302" s="22"/>
      <c r="K302" s="638" t="s">
        <v>4981</v>
      </c>
      <c r="L302" s="23"/>
      <c r="M302" s="20"/>
      <c r="N302" s="22"/>
      <c r="O302" s="637" t="s">
        <v>4981</v>
      </c>
      <c r="P302" s="23"/>
      <c r="Q302" s="20"/>
      <c r="R302" s="24"/>
      <c r="S302" s="637" t="s">
        <v>4981</v>
      </c>
      <c r="T302" s="23"/>
      <c r="U302" s="20"/>
      <c r="V302" s="24"/>
      <c r="W302" s="637"/>
      <c r="X302" s="23"/>
      <c r="Y302" s="20"/>
      <c r="Z302" s="621"/>
      <c r="AA302" s="641"/>
      <c r="AB302" s="642"/>
      <c r="AC302" s="20"/>
      <c r="AD302" s="24"/>
      <c r="AE302" s="637"/>
      <c r="AF302" s="29"/>
      <c r="AH302" s="185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26"/>
      <c r="B303" s="99"/>
      <c r="C303" s="784" t="s">
        <v>542</v>
      </c>
      <c r="D303" s="75" t="str">
        <f>AG399&amp;".5"</f>
        <v>.5</v>
      </c>
      <c r="E303" s="25"/>
      <c r="F303" s="26"/>
      <c r="G303" s="26"/>
      <c r="H303" s="635"/>
      <c r="I303" s="25"/>
      <c r="J303" s="28"/>
      <c r="K303" s="635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643"/>
      <c r="AB303" s="644"/>
      <c r="AC303" s="25"/>
      <c r="AD303" s="27"/>
      <c r="AE303" s="26"/>
      <c r="AF303" s="29"/>
      <c r="AH303" s="185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26"/>
      <c r="B304" s="99"/>
      <c r="C304" s="784"/>
      <c r="D304" s="75" t="str">
        <f>AG399&amp;".6"</f>
        <v>.6</v>
      </c>
      <c r="E304" s="25"/>
      <c r="F304" s="26"/>
      <c r="G304" s="648"/>
      <c r="H304" s="635"/>
      <c r="I304" s="25"/>
      <c r="J304" s="28"/>
      <c r="K304" s="649"/>
      <c r="L304" s="29"/>
      <c r="M304" s="25"/>
      <c r="N304" s="28"/>
      <c r="O304" s="648"/>
      <c r="P304" s="29"/>
      <c r="Q304" s="25"/>
      <c r="R304" s="27"/>
      <c r="S304" s="648"/>
      <c r="T304" s="29"/>
      <c r="U304" s="25"/>
      <c r="V304" s="27"/>
      <c r="W304" s="648"/>
      <c r="X304" s="29"/>
      <c r="Y304" s="25"/>
      <c r="Z304" s="33"/>
      <c r="AA304" s="658"/>
      <c r="AB304" s="644"/>
      <c r="AC304" s="25"/>
      <c r="AD304" s="27"/>
      <c r="AE304" s="648"/>
      <c r="AF304" s="29"/>
      <c r="AH304" s="185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27">
        <v>28</v>
      </c>
      <c r="B305" s="98" t="str">
        <f>IF(AG305&lt;&gt;"",AH305,"")</f>
        <v>Th.Tùng</v>
      </c>
      <c r="C305" s="780" t="s">
        <v>0</v>
      </c>
      <c r="D305" s="76" t="str">
        <f>AG305&amp;".1"</f>
        <v>Đ45.1</v>
      </c>
      <c r="E305" s="15" t="s">
        <v>3217</v>
      </c>
      <c r="F305" s="16">
        <v>4</v>
      </c>
      <c r="G305" s="16"/>
      <c r="H305" s="18"/>
      <c r="I305" s="15" t="s">
        <v>3217</v>
      </c>
      <c r="J305" s="18">
        <v>4</v>
      </c>
      <c r="K305" s="645"/>
      <c r="L305" s="19"/>
      <c r="M305" s="15" t="s">
        <v>3217</v>
      </c>
      <c r="N305" s="18">
        <v>4</v>
      </c>
      <c r="O305" s="16"/>
      <c r="P305" s="19"/>
      <c r="Q305" s="15" t="s">
        <v>3217</v>
      </c>
      <c r="R305" s="17">
        <v>4</v>
      </c>
      <c r="S305" s="16"/>
      <c r="T305" s="19"/>
      <c r="U305" s="15" t="s">
        <v>3217</v>
      </c>
      <c r="V305" s="18">
        <v>4</v>
      </c>
      <c r="W305" s="16"/>
      <c r="X305" s="19"/>
      <c r="Y305" s="15" t="s">
        <v>3217</v>
      </c>
      <c r="Z305" s="18">
        <v>4</v>
      </c>
      <c r="AA305" s="16"/>
      <c r="AB305" s="19"/>
      <c r="AC305" s="15" t="s">
        <v>3217</v>
      </c>
      <c r="AD305" s="17">
        <v>4</v>
      </c>
      <c r="AE305" s="16"/>
      <c r="AF305" s="19"/>
      <c r="AG305" s="184" t="s">
        <v>799</v>
      </c>
      <c r="AH305" s="185" t="str">
        <f>IF(AG305&lt;&gt;"",VLOOKUP(AG305,MAGV!$B$6:$G$172,2,0),"")</f>
        <v>Th.Tùng</v>
      </c>
      <c r="AI305" s="44">
        <f t="shared" si="8"/>
        <v>56</v>
      </c>
    </row>
    <row r="306" spans="1:35" ht="13.5" customHeight="1" x14ac:dyDescent="0.25">
      <c r="A306" s="326"/>
      <c r="B306" s="101">
        <f>SUM(F305:F310,J305:J310,N305:N310,R305:R310,V305:V310,Z305:Z310,AD305:AD310)</f>
        <v>56</v>
      </c>
      <c r="C306" s="781"/>
      <c r="D306" s="75" t="str">
        <f>AG305&amp;".2"</f>
        <v>Đ45.2</v>
      </c>
      <c r="E306" s="636"/>
      <c r="F306" s="22"/>
      <c r="G306" s="637" t="s">
        <v>4804</v>
      </c>
      <c r="H306" s="23"/>
      <c r="I306" s="20"/>
      <c r="J306" s="22"/>
      <c r="K306" s="638" t="s">
        <v>4804</v>
      </c>
      <c r="L306" s="23"/>
      <c r="M306" s="20"/>
      <c r="N306" s="22"/>
      <c r="O306" s="637" t="s">
        <v>4804</v>
      </c>
      <c r="P306" s="23"/>
      <c r="Q306" s="20"/>
      <c r="R306" s="24"/>
      <c r="S306" s="637" t="s">
        <v>4804</v>
      </c>
      <c r="T306" s="23"/>
      <c r="U306" s="20"/>
      <c r="V306" s="24"/>
      <c r="W306" s="637" t="s">
        <v>4804</v>
      </c>
      <c r="X306" s="23"/>
      <c r="Y306" s="20"/>
      <c r="Z306" s="24"/>
      <c r="AA306" s="637" t="s">
        <v>4804</v>
      </c>
      <c r="AB306" s="23"/>
      <c r="AC306" s="20"/>
      <c r="AD306" s="24"/>
      <c r="AE306" s="637" t="s">
        <v>4804</v>
      </c>
      <c r="AF306" s="23"/>
      <c r="AH306" s="185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26"/>
      <c r="B307" s="99"/>
      <c r="C307" s="782" t="s">
        <v>1</v>
      </c>
      <c r="D307" s="75" t="str">
        <f>AG305&amp;".3"</f>
        <v>Đ45.3</v>
      </c>
      <c r="E307" s="618" t="s">
        <v>3217</v>
      </c>
      <c r="F307" s="622">
        <v>4</v>
      </c>
      <c r="G307" s="622"/>
      <c r="H307" s="639"/>
      <c r="I307" s="618" t="s">
        <v>3217</v>
      </c>
      <c r="J307" s="620">
        <v>4</v>
      </c>
      <c r="K307" s="639"/>
      <c r="L307" s="623"/>
      <c r="M307" s="618" t="s">
        <v>3217</v>
      </c>
      <c r="N307" s="619">
        <v>4</v>
      </c>
      <c r="O307" s="622"/>
      <c r="P307" s="623"/>
      <c r="Q307" s="618" t="s">
        <v>3217</v>
      </c>
      <c r="R307" s="620">
        <v>4</v>
      </c>
      <c r="S307" s="622"/>
      <c r="T307" s="623"/>
      <c r="U307" s="618" t="s">
        <v>3217</v>
      </c>
      <c r="V307" s="619">
        <v>4</v>
      </c>
      <c r="W307" s="622"/>
      <c r="X307" s="623"/>
      <c r="Y307" s="618" t="s">
        <v>3217</v>
      </c>
      <c r="Z307" s="619">
        <v>4</v>
      </c>
      <c r="AA307" s="622"/>
      <c r="AB307" s="623"/>
      <c r="AC307" s="618" t="s">
        <v>3217</v>
      </c>
      <c r="AD307" s="620">
        <v>4</v>
      </c>
      <c r="AE307" s="622"/>
      <c r="AF307" s="29"/>
      <c r="AH307" s="185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26"/>
      <c r="B308" s="99"/>
      <c r="C308" s="783"/>
      <c r="D308" s="75" t="str">
        <f>AG305&amp;".4"</f>
        <v>Đ45.4</v>
      </c>
      <c r="E308" s="20"/>
      <c r="F308" s="21"/>
      <c r="G308" s="637" t="s">
        <v>4805</v>
      </c>
      <c r="H308" s="640"/>
      <c r="I308" s="20"/>
      <c r="J308" s="22"/>
      <c r="K308" s="638" t="s">
        <v>4805</v>
      </c>
      <c r="L308" s="23"/>
      <c r="M308" s="20"/>
      <c r="N308" s="22"/>
      <c r="O308" s="637" t="s">
        <v>4805</v>
      </c>
      <c r="P308" s="23"/>
      <c r="Q308" s="20"/>
      <c r="R308" s="24"/>
      <c r="S308" s="637" t="s">
        <v>4805</v>
      </c>
      <c r="T308" s="23"/>
      <c r="U308" s="20"/>
      <c r="V308" s="24"/>
      <c r="W308" s="637" t="s">
        <v>4805</v>
      </c>
      <c r="X308" s="23"/>
      <c r="Y308" s="20"/>
      <c r="Z308" s="621"/>
      <c r="AA308" s="641" t="s">
        <v>4805</v>
      </c>
      <c r="AB308" s="642"/>
      <c r="AC308" s="20"/>
      <c r="AD308" s="24"/>
      <c r="AE308" s="637" t="s">
        <v>4805</v>
      </c>
      <c r="AF308" s="29"/>
      <c r="AH308" s="185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26"/>
      <c r="B309" s="99"/>
      <c r="C309" s="784" t="s">
        <v>542</v>
      </c>
      <c r="D309" s="75" t="str">
        <f>AG305&amp;".5"</f>
        <v>Đ45.5</v>
      </c>
      <c r="E309" s="25"/>
      <c r="F309" s="26"/>
      <c r="G309" s="26"/>
      <c r="H309" s="635"/>
      <c r="I309" s="25"/>
      <c r="J309" s="28"/>
      <c r="K309" s="635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643"/>
      <c r="AB309" s="644"/>
      <c r="AC309" s="25"/>
      <c r="AD309" s="27"/>
      <c r="AE309" s="26"/>
      <c r="AF309" s="29"/>
      <c r="AH309" s="185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26"/>
      <c r="B310" s="99"/>
      <c r="C310" s="784"/>
      <c r="D310" s="75" t="str">
        <f>AG305&amp;".6"</f>
        <v>Đ45.6</v>
      </c>
      <c r="E310" s="25"/>
      <c r="F310" s="26"/>
      <c r="G310" s="26"/>
      <c r="H310" s="635"/>
      <c r="I310" s="25"/>
      <c r="J310" s="28"/>
      <c r="K310" s="635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643"/>
      <c r="AB310" s="644"/>
      <c r="AC310" s="25"/>
      <c r="AD310" s="27"/>
      <c r="AE310" s="26"/>
      <c r="AF310" s="29"/>
      <c r="AH310" s="185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27">
        <v>29</v>
      </c>
      <c r="B311" s="98" t="str">
        <f>IF(AG311&lt;&gt;"",AH311,"")</f>
        <v>Th.Văn</v>
      </c>
      <c r="C311" s="780" t="s">
        <v>0</v>
      </c>
      <c r="D311" s="76" t="str">
        <f>AG311&amp;".1"</f>
        <v>Đ23.1</v>
      </c>
      <c r="E311" s="15"/>
      <c r="F311" s="16"/>
      <c r="G311" s="16"/>
      <c r="H311" s="18"/>
      <c r="I311" s="15"/>
      <c r="J311" s="18"/>
      <c r="K311" s="645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4" t="s">
        <v>786</v>
      </c>
      <c r="AH311" s="185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26"/>
      <c r="B312" s="101">
        <f>SUM(F311:F316,J311:J316,N311:N316,R311:R316,V311:V316,Z311:Z316,AD311:AD316)</f>
        <v>0</v>
      </c>
      <c r="C312" s="781"/>
      <c r="D312" s="75" t="str">
        <f>AG311&amp;".2"</f>
        <v>Đ23.2</v>
      </c>
      <c r="E312" s="636"/>
      <c r="F312" s="22"/>
      <c r="G312" s="637"/>
      <c r="H312" s="23"/>
      <c r="I312" s="20"/>
      <c r="J312" s="22"/>
      <c r="K312" s="638"/>
      <c r="L312" s="23"/>
      <c r="M312" s="20"/>
      <c r="N312" s="22"/>
      <c r="O312" s="637"/>
      <c r="P312" s="23"/>
      <c r="Q312" s="20"/>
      <c r="R312" s="24"/>
      <c r="S312" s="637"/>
      <c r="T312" s="23"/>
      <c r="U312" s="20"/>
      <c r="V312" s="24"/>
      <c r="W312" s="637"/>
      <c r="X312" s="23"/>
      <c r="Y312" s="20"/>
      <c r="Z312" s="24"/>
      <c r="AA312" s="637"/>
      <c r="AB312" s="23"/>
      <c r="AC312" s="20"/>
      <c r="AD312" s="24"/>
      <c r="AE312" s="637"/>
      <c r="AF312" s="23"/>
      <c r="AH312" s="185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26"/>
      <c r="B313" s="99"/>
      <c r="C313" s="782" t="s">
        <v>1</v>
      </c>
      <c r="D313" s="75" t="str">
        <f>AG311&amp;".3"</f>
        <v>Đ23.3</v>
      </c>
      <c r="E313" s="618"/>
      <c r="F313" s="622"/>
      <c r="G313" s="622"/>
      <c r="H313" s="639"/>
      <c r="I313" s="618"/>
      <c r="J313" s="620"/>
      <c r="K313" s="639"/>
      <c r="L313" s="623"/>
      <c r="M313" s="618"/>
      <c r="N313" s="619"/>
      <c r="O313" s="622"/>
      <c r="P313" s="623"/>
      <c r="Q313" s="618"/>
      <c r="R313" s="620"/>
      <c r="S313" s="622"/>
      <c r="T313" s="623"/>
      <c r="U313" s="618"/>
      <c r="V313" s="619"/>
      <c r="W313" s="622"/>
      <c r="X313" s="623"/>
      <c r="Y313" s="618"/>
      <c r="Z313" s="619"/>
      <c r="AA313" s="622"/>
      <c r="AB313" s="623"/>
      <c r="AC313" s="618"/>
      <c r="AD313" s="620"/>
      <c r="AE313" s="622"/>
      <c r="AF313" s="29"/>
      <c r="AH313" s="185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26"/>
      <c r="B314" s="99"/>
      <c r="C314" s="783"/>
      <c r="D314" s="75" t="str">
        <f>AG311&amp;".4"</f>
        <v>Đ23.4</v>
      </c>
      <c r="E314" s="20"/>
      <c r="F314" s="21"/>
      <c r="G314" s="637"/>
      <c r="H314" s="640"/>
      <c r="I314" s="20"/>
      <c r="J314" s="22"/>
      <c r="K314" s="638"/>
      <c r="L314" s="23"/>
      <c r="M314" s="20"/>
      <c r="N314" s="22"/>
      <c r="O314" s="637"/>
      <c r="P314" s="23"/>
      <c r="Q314" s="20"/>
      <c r="R314" s="24"/>
      <c r="S314" s="637"/>
      <c r="T314" s="23"/>
      <c r="U314" s="20"/>
      <c r="V314" s="24"/>
      <c r="W314" s="637"/>
      <c r="X314" s="23"/>
      <c r="Y314" s="20"/>
      <c r="Z314" s="621"/>
      <c r="AA314" s="641"/>
      <c r="AB314" s="642"/>
      <c r="AC314" s="20"/>
      <c r="AD314" s="24"/>
      <c r="AE314" s="637"/>
      <c r="AF314" s="29"/>
      <c r="AH314" s="185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26"/>
      <c r="B315" s="99"/>
      <c r="C315" s="784" t="s">
        <v>542</v>
      </c>
      <c r="D315" s="75" t="str">
        <f>AG311&amp;".5"</f>
        <v>Đ23.5</v>
      </c>
      <c r="E315" s="25"/>
      <c r="F315" s="26"/>
      <c r="G315" s="26"/>
      <c r="H315" s="635"/>
      <c r="I315" s="25"/>
      <c r="J315" s="28"/>
      <c r="K315" s="635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643"/>
      <c r="AB315" s="644"/>
      <c r="AC315" s="25"/>
      <c r="AD315" s="27"/>
      <c r="AE315" s="26"/>
      <c r="AF315" s="29"/>
      <c r="AH315" s="185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26"/>
      <c r="B316" s="99"/>
      <c r="C316" s="784"/>
      <c r="D316" s="75" t="str">
        <f>AG311&amp;".6"</f>
        <v>Đ23.6</v>
      </c>
      <c r="E316" s="25"/>
      <c r="F316" s="26"/>
      <c r="G316" s="26"/>
      <c r="H316" s="635"/>
      <c r="I316" s="25"/>
      <c r="J316" s="28"/>
      <c r="K316" s="635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643"/>
      <c r="AB316" s="644"/>
      <c r="AC316" s="25"/>
      <c r="AD316" s="27"/>
      <c r="AE316" s="26"/>
      <c r="AF316" s="29"/>
      <c r="AH316" s="185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27">
        <v>30</v>
      </c>
      <c r="B317" s="98" t="str">
        <f>IF(AG317&lt;&gt;"",AH317,"")</f>
        <v>Th.Q.Việt</v>
      </c>
      <c r="C317" s="780" t="s">
        <v>0</v>
      </c>
      <c r="D317" s="76" t="str">
        <f>AG317&amp;".1"</f>
        <v>Đ50.1</v>
      </c>
      <c r="E317" s="15"/>
      <c r="F317" s="16"/>
      <c r="G317" s="16"/>
      <c r="H317" s="18"/>
      <c r="I317" s="15"/>
      <c r="J317" s="18"/>
      <c r="K317" s="645"/>
      <c r="L317" s="19"/>
      <c r="M317" s="15"/>
      <c r="N317" s="18"/>
      <c r="O317" s="16"/>
      <c r="P317" s="19"/>
      <c r="Q317" s="15"/>
      <c r="R317" s="17"/>
      <c r="S317" s="16"/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84" t="s">
        <v>804</v>
      </c>
      <c r="AH317" s="185" t="str">
        <f>IF(AG317&lt;&gt;"",VLOOKUP(AG317,MAGV!$B$6:$G$172,2,0),"")</f>
        <v>Th.Q.Việt</v>
      </c>
      <c r="AI317" s="44">
        <f t="shared" si="8"/>
        <v>0</v>
      </c>
    </row>
    <row r="318" spans="1:35" ht="13.5" customHeight="1" x14ac:dyDescent="0.25">
      <c r="A318" s="326"/>
      <c r="B318" s="101">
        <f>SUM(F317:F322,J317:J322,N317:N322,R317:R322,V317:V322,Z317:Z322,AD317:AD322)</f>
        <v>0</v>
      </c>
      <c r="C318" s="781"/>
      <c r="D318" s="75" t="str">
        <f>AG317&amp;".2"</f>
        <v>Đ50.2</v>
      </c>
      <c r="E318" s="636"/>
      <c r="F318" s="22"/>
      <c r="G318" s="637"/>
      <c r="H318" s="23"/>
      <c r="I318" s="20"/>
      <c r="J318" s="22"/>
      <c r="K318" s="638"/>
      <c r="L318" s="23"/>
      <c r="M318" s="20"/>
      <c r="N318" s="22"/>
      <c r="O318" s="637"/>
      <c r="P318" s="23"/>
      <c r="Q318" s="20"/>
      <c r="R318" s="24"/>
      <c r="S318" s="637"/>
      <c r="T318" s="23"/>
      <c r="U318" s="20"/>
      <c r="V318" s="24"/>
      <c r="W318" s="637"/>
      <c r="X318" s="23"/>
      <c r="Y318" s="20"/>
      <c r="Z318" s="24"/>
      <c r="AA318" s="637"/>
      <c r="AB318" s="23"/>
      <c r="AC318" s="20"/>
      <c r="AD318" s="24"/>
      <c r="AE318" s="637"/>
      <c r="AF318" s="23"/>
      <c r="AH318" s="185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26"/>
      <c r="B319" s="99"/>
      <c r="C319" s="782" t="s">
        <v>1</v>
      </c>
      <c r="D319" s="75" t="str">
        <f>AG317&amp;".3"</f>
        <v>Đ50.3</v>
      </c>
      <c r="E319" s="618"/>
      <c r="F319" s="622"/>
      <c r="G319" s="622"/>
      <c r="H319" s="639"/>
      <c r="I319" s="618"/>
      <c r="J319" s="620"/>
      <c r="K319" s="639"/>
      <c r="L319" s="623"/>
      <c r="M319" s="618"/>
      <c r="N319" s="619"/>
      <c r="O319" s="622"/>
      <c r="P319" s="623"/>
      <c r="Q319" s="618"/>
      <c r="R319" s="620"/>
      <c r="S319" s="622"/>
      <c r="T319" s="623"/>
      <c r="U319" s="618"/>
      <c r="V319" s="619"/>
      <c r="W319" s="622"/>
      <c r="X319" s="623"/>
      <c r="Y319" s="618"/>
      <c r="Z319" s="619"/>
      <c r="AA319" s="622"/>
      <c r="AB319" s="623"/>
      <c r="AC319" s="618"/>
      <c r="AD319" s="620"/>
      <c r="AE319" s="622"/>
      <c r="AF319" s="29"/>
      <c r="AH319" s="185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26"/>
      <c r="B320" s="99"/>
      <c r="C320" s="783"/>
      <c r="D320" s="75" t="str">
        <f>AG317&amp;".4"</f>
        <v>Đ50.4</v>
      </c>
      <c r="E320" s="20"/>
      <c r="F320" s="21"/>
      <c r="G320" s="637"/>
      <c r="H320" s="640"/>
      <c r="I320" s="20"/>
      <c r="J320" s="22"/>
      <c r="K320" s="638"/>
      <c r="L320" s="23"/>
      <c r="M320" s="20"/>
      <c r="N320" s="22"/>
      <c r="O320" s="637"/>
      <c r="P320" s="23"/>
      <c r="Q320" s="20"/>
      <c r="R320" s="24"/>
      <c r="S320" s="637"/>
      <c r="T320" s="23"/>
      <c r="U320" s="20"/>
      <c r="V320" s="24"/>
      <c r="W320" s="637"/>
      <c r="X320" s="23"/>
      <c r="Y320" s="20"/>
      <c r="Z320" s="621"/>
      <c r="AA320" s="641"/>
      <c r="AB320" s="642"/>
      <c r="AC320" s="20"/>
      <c r="AD320" s="24"/>
      <c r="AE320" s="637"/>
      <c r="AF320" s="29"/>
      <c r="AH320" s="185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26"/>
      <c r="B321" s="99"/>
      <c r="C321" s="784" t="s">
        <v>542</v>
      </c>
      <c r="D321" s="75" t="str">
        <f>AG317&amp;".5"</f>
        <v>Đ50.5</v>
      </c>
      <c r="E321" s="25"/>
      <c r="F321" s="26"/>
      <c r="G321" s="26"/>
      <c r="H321" s="635"/>
      <c r="I321" s="25"/>
      <c r="J321" s="28"/>
      <c r="K321" s="635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643"/>
      <c r="AB321" s="644"/>
      <c r="AC321" s="25"/>
      <c r="AD321" s="27"/>
      <c r="AE321" s="26"/>
      <c r="AF321" s="29"/>
      <c r="AH321" s="185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26"/>
      <c r="B322" s="99"/>
      <c r="C322" s="784"/>
      <c r="D322" s="75" t="str">
        <f>AG317&amp;".6"</f>
        <v>Đ50.6</v>
      </c>
      <c r="E322" s="25"/>
      <c r="F322" s="26"/>
      <c r="G322" s="26"/>
      <c r="H322" s="635"/>
      <c r="I322" s="25"/>
      <c r="J322" s="28"/>
      <c r="K322" s="635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643"/>
      <c r="AB322" s="644"/>
      <c r="AC322" s="25"/>
      <c r="AD322" s="27"/>
      <c r="AE322" s="26"/>
      <c r="AF322" s="29"/>
      <c r="AH322" s="185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27">
        <v>31</v>
      </c>
      <c r="B323" s="98" t="str">
        <f>IF(AG323&lt;&gt;"",AH323,"")</f>
        <v>Th.T.Việt</v>
      </c>
      <c r="C323" s="780" t="s">
        <v>0</v>
      </c>
      <c r="D323" s="76" t="str">
        <f>AG323&amp;".1"</f>
        <v>Đ51.1</v>
      </c>
      <c r="E323" s="15" t="s">
        <v>3218</v>
      </c>
      <c r="F323" s="16">
        <v>4</v>
      </c>
      <c r="G323" s="16"/>
      <c r="H323" s="18"/>
      <c r="I323" s="15" t="s">
        <v>3218</v>
      </c>
      <c r="J323" s="18">
        <v>4</v>
      </c>
      <c r="K323" s="645"/>
      <c r="L323" s="19"/>
      <c r="M323" s="15" t="s">
        <v>3218</v>
      </c>
      <c r="N323" s="18">
        <v>4</v>
      </c>
      <c r="O323" s="16"/>
      <c r="P323" s="19"/>
      <c r="Q323" s="15" t="s">
        <v>3203</v>
      </c>
      <c r="R323" s="17">
        <v>5</v>
      </c>
      <c r="S323" s="16"/>
      <c r="T323" s="19"/>
      <c r="U323" s="15" t="s">
        <v>3203</v>
      </c>
      <c r="V323" s="18">
        <v>5</v>
      </c>
      <c r="W323" s="16"/>
      <c r="X323" s="19"/>
      <c r="Y323" s="15" t="s">
        <v>3203</v>
      </c>
      <c r="Z323" s="18">
        <v>5</v>
      </c>
      <c r="AA323" s="16"/>
      <c r="AB323" s="19"/>
      <c r="AC323" s="15"/>
      <c r="AD323" s="17"/>
      <c r="AE323" s="16"/>
      <c r="AF323" s="19"/>
      <c r="AG323" s="184" t="s">
        <v>801</v>
      </c>
      <c r="AH323" s="185" t="str">
        <f>IF(AG323&lt;&gt;"",VLOOKUP(AG323,MAGV!$B$6:$G$172,2,0),"")</f>
        <v>Th.T.Việt</v>
      </c>
      <c r="AI323" s="44">
        <f t="shared" si="8"/>
        <v>44</v>
      </c>
    </row>
    <row r="324" spans="1:35" ht="13.5" customHeight="1" x14ac:dyDescent="0.25">
      <c r="A324" s="326"/>
      <c r="B324" s="101">
        <f>SUM(F323:F328,J323:J328,N323:N328,R323:R328,V323:V328,Z323:Z328,AD323:AD328)</f>
        <v>44</v>
      </c>
      <c r="C324" s="781"/>
      <c r="D324" s="75" t="str">
        <f>AG323&amp;".2"</f>
        <v>Đ51.2</v>
      </c>
      <c r="E324" s="636"/>
      <c r="F324" s="22"/>
      <c r="G324" s="637" t="s">
        <v>4796</v>
      </c>
      <c r="H324" s="23"/>
      <c r="I324" s="20"/>
      <c r="J324" s="22"/>
      <c r="K324" s="638" t="s">
        <v>4796</v>
      </c>
      <c r="L324" s="23"/>
      <c r="M324" s="20"/>
      <c r="N324" s="22"/>
      <c r="O324" s="637" t="s">
        <v>4796</v>
      </c>
      <c r="P324" s="23"/>
      <c r="Q324" s="20"/>
      <c r="R324" s="24"/>
      <c r="S324" s="489" t="s">
        <v>5068</v>
      </c>
      <c r="T324" s="23"/>
      <c r="U324" s="20"/>
      <c r="V324" s="24"/>
      <c r="W324" s="489" t="s">
        <v>5068</v>
      </c>
      <c r="X324" s="23"/>
      <c r="Y324" s="20"/>
      <c r="Z324" s="24"/>
      <c r="AA324" s="489" t="s">
        <v>5068</v>
      </c>
      <c r="AB324" s="23"/>
      <c r="AC324" s="20"/>
      <c r="AD324" s="24"/>
      <c r="AE324" s="637"/>
      <c r="AF324" s="23"/>
      <c r="AH324" s="185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26"/>
      <c r="B325" s="99"/>
      <c r="C325" s="782" t="s">
        <v>1</v>
      </c>
      <c r="D325" s="75" t="str">
        <f>AG323&amp;".3"</f>
        <v>Đ51.3</v>
      </c>
      <c r="E325" s="618" t="s">
        <v>3218</v>
      </c>
      <c r="F325" s="622">
        <v>4</v>
      </c>
      <c r="G325" s="622"/>
      <c r="H325" s="639"/>
      <c r="I325" s="618" t="s">
        <v>3218</v>
      </c>
      <c r="J325" s="620">
        <v>4</v>
      </c>
      <c r="K325" s="639"/>
      <c r="L325" s="623"/>
      <c r="M325" s="618" t="s">
        <v>3218</v>
      </c>
      <c r="N325" s="619">
        <v>4</v>
      </c>
      <c r="O325" s="622"/>
      <c r="P325" s="623"/>
      <c r="Q325" s="618"/>
      <c r="R325" s="620"/>
      <c r="S325" s="622"/>
      <c r="T325" s="623"/>
      <c r="U325" s="618"/>
      <c r="V325" s="619"/>
      <c r="W325" s="622"/>
      <c r="X325" s="623"/>
      <c r="Y325" s="618" t="s">
        <v>3203</v>
      </c>
      <c r="Z325" s="619">
        <v>5</v>
      </c>
      <c r="AA325" s="622"/>
      <c r="AB325" s="623"/>
      <c r="AC325" s="618"/>
      <c r="AD325" s="620"/>
      <c r="AE325" s="622"/>
      <c r="AF325" s="29"/>
      <c r="AH325" s="185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26"/>
      <c r="B326" s="99"/>
      <c r="C326" s="783"/>
      <c r="D326" s="75" t="str">
        <f>AG323&amp;".4"</f>
        <v>Đ51.4</v>
      </c>
      <c r="E326" s="20"/>
      <c r="F326" s="21"/>
      <c r="G326" s="637" t="s">
        <v>4797</v>
      </c>
      <c r="H326" s="640"/>
      <c r="I326" s="20"/>
      <c r="J326" s="22"/>
      <c r="K326" s="638" t="s">
        <v>4797</v>
      </c>
      <c r="L326" s="23"/>
      <c r="M326" s="20"/>
      <c r="N326" s="22"/>
      <c r="O326" s="637" t="s">
        <v>4797</v>
      </c>
      <c r="P326" s="23"/>
      <c r="Q326" s="20"/>
      <c r="R326" s="24"/>
      <c r="S326" s="637"/>
      <c r="T326" s="23"/>
      <c r="U326" s="20"/>
      <c r="V326" s="24"/>
      <c r="W326" s="637"/>
      <c r="X326" s="23"/>
      <c r="Y326" s="20"/>
      <c r="Z326" s="621"/>
      <c r="AA326" s="744" t="s">
        <v>5068</v>
      </c>
      <c r="AB326" s="642"/>
      <c r="AC326" s="20"/>
      <c r="AD326" s="24"/>
      <c r="AE326" s="637"/>
      <c r="AF326" s="29"/>
      <c r="AH326" s="185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26"/>
      <c r="B327" s="99"/>
      <c r="C327" s="784" t="s">
        <v>542</v>
      </c>
      <c r="D327" s="75" t="str">
        <f>AG323&amp;".5"</f>
        <v>Đ51.5</v>
      </c>
      <c r="E327" s="25"/>
      <c r="F327" s="26"/>
      <c r="G327" s="26"/>
      <c r="H327" s="635"/>
      <c r="I327" s="25"/>
      <c r="J327" s="28"/>
      <c r="K327" s="635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643"/>
      <c r="AB327" s="644"/>
      <c r="AC327" s="25"/>
      <c r="AD327" s="27"/>
      <c r="AE327" s="26"/>
      <c r="AF327" s="29"/>
      <c r="AH327" s="185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28"/>
      <c r="B328" s="100"/>
      <c r="C328" s="785"/>
      <c r="D328" s="75" t="str">
        <f>AG323&amp;".6"</f>
        <v>Đ51.6</v>
      </c>
      <c r="E328" s="40"/>
      <c r="F328" s="309"/>
      <c r="G328" s="624"/>
      <c r="H328" s="650"/>
      <c r="I328" s="40"/>
      <c r="J328" s="42"/>
      <c r="K328" s="651"/>
      <c r="L328" s="308"/>
      <c r="M328" s="40"/>
      <c r="N328" s="42"/>
      <c r="O328" s="624"/>
      <c r="P328" s="308"/>
      <c r="Q328" s="40"/>
      <c r="R328" s="41"/>
      <c r="S328" s="624"/>
      <c r="T328" s="308"/>
      <c r="U328" s="40"/>
      <c r="V328" s="41"/>
      <c r="W328" s="624"/>
      <c r="X328" s="308"/>
      <c r="Y328" s="40"/>
      <c r="Z328" s="43"/>
      <c r="AA328" s="655"/>
      <c r="AB328" s="653"/>
      <c r="AC328" s="40"/>
      <c r="AD328" s="41"/>
      <c r="AE328" s="624"/>
      <c r="AF328" s="29"/>
      <c r="AH328" s="185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27">
        <v>32</v>
      </c>
      <c r="B329" s="98" t="str">
        <f>IF(AG329&lt;&gt;"",AH329,"")</f>
        <v>Th.Vượng</v>
      </c>
      <c r="C329" s="780" t="s">
        <v>0</v>
      </c>
      <c r="D329" s="76" t="str">
        <f>AG329&amp;".1"</f>
        <v>Đ41.1</v>
      </c>
      <c r="E329" s="15" t="s">
        <v>4942</v>
      </c>
      <c r="F329" s="16">
        <v>5</v>
      </c>
      <c r="G329" s="16"/>
      <c r="H329" s="18"/>
      <c r="I329" s="15" t="s">
        <v>4942</v>
      </c>
      <c r="J329" s="18">
        <v>5</v>
      </c>
      <c r="K329" s="645"/>
      <c r="L329" s="19"/>
      <c r="M329" s="15" t="s">
        <v>4942</v>
      </c>
      <c r="N329" s="18">
        <v>5</v>
      </c>
      <c r="O329" s="16"/>
      <c r="P329" s="19"/>
      <c r="Q329" s="15" t="s">
        <v>4942</v>
      </c>
      <c r="R329" s="17">
        <v>5</v>
      </c>
      <c r="S329" s="16"/>
      <c r="T329" s="19"/>
      <c r="U329" s="15"/>
      <c r="V329" s="18"/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808</v>
      </c>
      <c r="AH329" s="185" t="str">
        <f>IF(AG329&lt;&gt;"",VLOOKUP(AG329,MAGV!$B$6:$G$172,2,0),"")</f>
        <v>Th.Vượng</v>
      </c>
      <c r="AI329" s="44">
        <f t="shared" si="8"/>
        <v>32</v>
      </c>
    </row>
    <row r="330" spans="1:35" ht="13.5" customHeight="1" x14ac:dyDescent="0.25">
      <c r="A330" s="326"/>
      <c r="B330" s="101">
        <f>SUM(F329:F334,J329:J334,N329:N334,R329:R334,V329:V334,Z329:Z334,AD329:AD334)</f>
        <v>32</v>
      </c>
      <c r="C330" s="781"/>
      <c r="D330" s="75" t="str">
        <f>AG329&amp;".2"</f>
        <v>Đ41.2</v>
      </c>
      <c r="E330" s="636"/>
      <c r="F330" s="22"/>
      <c r="G330" s="637" t="s">
        <v>3531</v>
      </c>
      <c r="H330" s="23"/>
      <c r="I330" s="20"/>
      <c r="J330" s="22"/>
      <c r="K330" s="638" t="s">
        <v>3531</v>
      </c>
      <c r="L330" s="23"/>
      <c r="M330" s="20"/>
      <c r="N330" s="22"/>
      <c r="O330" s="637" t="s">
        <v>3531</v>
      </c>
      <c r="P330" s="23"/>
      <c r="Q330" s="20"/>
      <c r="R330" s="24"/>
      <c r="S330" s="637" t="s">
        <v>3531</v>
      </c>
      <c r="T330" s="23"/>
      <c r="U330" s="20"/>
      <c r="V330" s="24"/>
      <c r="W330" s="637"/>
      <c r="X330" s="23"/>
      <c r="Y330" s="20"/>
      <c r="Z330" s="24"/>
      <c r="AA330" s="637"/>
      <c r="AB330" s="23"/>
      <c r="AC330" s="20"/>
      <c r="AD330" s="24"/>
      <c r="AE330" s="637"/>
      <c r="AF330" s="29"/>
      <c r="AG330" s="53"/>
      <c r="AH330" s="185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26"/>
      <c r="B331" s="99"/>
      <c r="C331" s="782" t="s">
        <v>1</v>
      </c>
      <c r="D331" s="75" t="str">
        <f>AG329&amp;".3"</f>
        <v>Đ41.3</v>
      </c>
      <c r="E331" s="618" t="s">
        <v>3224</v>
      </c>
      <c r="F331" s="622">
        <v>4</v>
      </c>
      <c r="G331" s="622"/>
      <c r="H331" s="639"/>
      <c r="I331" s="618" t="s">
        <v>3224</v>
      </c>
      <c r="J331" s="620">
        <v>4</v>
      </c>
      <c r="K331" s="639"/>
      <c r="L331" s="623"/>
      <c r="M331" s="618" t="s">
        <v>3224</v>
      </c>
      <c r="N331" s="619">
        <v>4</v>
      </c>
      <c r="O331" s="622"/>
      <c r="P331" s="623"/>
      <c r="Q331" s="618"/>
      <c r="R331" s="620"/>
      <c r="S331" s="622"/>
      <c r="T331" s="623"/>
      <c r="U331" s="618"/>
      <c r="V331" s="619"/>
      <c r="W331" s="622"/>
      <c r="X331" s="623"/>
      <c r="Y331" s="618"/>
      <c r="Z331" s="619"/>
      <c r="AA331" s="622"/>
      <c r="AB331" s="623"/>
      <c r="AC331" s="618"/>
      <c r="AD331" s="620"/>
      <c r="AE331" s="622"/>
      <c r="AF331" s="29"/>
      <c r="AG331" s="53"/>
      <c r="AH331" s="185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26"/>
      <c r="B332" s="99"/>
      <c r="C332" s="783"/>
      <c r="D332" s="75" t="str">
        <f>AG329&amp;".4"</f>
        <v>Đ41.4</v>
      </c>
      <c r="E332" s="20"/>
      <c r="F332" s="21"/>
      <c r="G332" s="489" t="s">
        <v>5065</v>
      </c>
      <c r="H332" s="640"/>
      <c r="I332" s="20"/>
      <c r="J332" s="22"/>
      <c r="K332" s="704" t="s">
        <v>5065</v>
      </c>
      <c r="L332" s="23"/>
      <c r="M332" s="20"/>
      <c r="N332" s="22"/>
      <c r="O332" s="489" t="s">
        <v>5065</v>
      </c>
      <c r="P332" s="23"/>
      <c r="Q332" s="20"/>
      <c r="R332" s="24"/>
      <c r="S332" s="637"/>
      <c r="T332" s="23"/>
      <c r="U332" s="20"/>
      <c r="V332" s="24"/>
      <c r="W332" s="637"/>
      <c r="X332" s="23"/>
      <c r="Y332" s="20"/>
      <c r="Z332" s="621"/>
      <c r="AA332" s="641"/>
      <c r="AB332" s="642"/>
      <c r="AC332" s="20"/>
      <c r="AD332" s="24"/>
      <c r="AE332" s="637"/>
      <c r="AF332" s="29"/>
      <c r="AG332" s="53"/>
      <c r="AH332" s="185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26"/>
      <c r="B333" s="99"/>
      <c r="C333" s="784" t="s">
        <v>542</v>
      </c>
      <c r="D333" s="75" t="str">
        <f>AG329&amp;".5"</f>
        <v>Đ41.5</v>
      </c>
      <c r="E333" s="25"/>
      <c r="F333" s="26"/>
      <c r="G333" s="26"/>
      <c r="H333" s="635"/>
      <c r="I333" s="25"/>
      <c r="J333" s="28"/>
      <c r="K333" s="635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643"/>
      <c r="AB333" s="644"/>
      <c r="AC333" s="25"/>
      <c r="AD333" s="27"/>
      <c r="AE333" s="26"/>
      <c r="AF333" s="29"/>
      <c r="AG333" s="53"/>
      <c r="AH333" s="185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28"/>
      <c r="B334" s="100"/>
      <c r="C334" s="785"/>
      <c r="D334" s="75" t="str">
        <f>AG329&amp;".6"</f>
        <v>Đ41.6</v>
      </c>
      <c r="E334" s="40"/>
      <c r="F334" s="309"/>
      <c r="G334" s="624"/>
      <c r="H334" s="650"/>
      <c r="I334" s="40"/>
      <c r="J334" s="42"/>
      <c r="K334" s="651"/>
      <c r="L334" s="308"/>
      <c r="M334" s="40"/>
      <c r="N334" s="42"/>
      <c r="O334" s="624"/>
      <c r="P334" s="308"/>
      <c r="Q334" s="40"/>
      <c r="R334" s="41"/>
      <c r="S334" s="624"/>
      <c r="T334" s="308"/>
      <c r="U334" s="40"/>
      <c r="V334" s="41"/>
      <c r="W334" s="309"/>
      <c r="X334" s="308"/>
      <c r="Y334" s="40"/>
      <c r="Z334" s="43"/>
      <c r="AA334" s="652"/>
      <c r="AB334" s="653"/>
      <c r="AC334" s="40"/>
      <c r="AD334" s="41"/>
      <c r="AE334" s="309"/>
      <c r="AF334" s="29"/>
      <c r="AG334" s="53"/>
      <c r="AH334" s="185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98" t="str">
        <f>IF(AG335&lt;&gt;"",AH335,"")</f>
        <v>Th.H.Hiệp</v>
      </c>
      <c r="C335" s="780" t="s">
        <v>0</v>
      </c>
      <c r="D335" s="76" t="str">
        <f>AG335&amp;".1"</f>
        <v>Đ52.1</v>
      </c>
      <c r="E335" s="15"/>
      <c r="F335" s="16"/>
      <c r="G335" s="16"/>
      <c r="H335" s="18"/>
      <c r="I335" s="15"/>
      <c r="J335" s="18"/>
      <c r="K335" s="645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1247</v>
      </c>
      <c r="AH335" s="185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1">
        <f>SUM(F335:F340,J335:J340,N335:N340,R335:R340,V335:V340,Z335:Z340,AD335:AD340)</f>
        <v>0</v>
      </c>
      <c r="C336" s="781"/>
      <c r="D336" s="75" t="str">
        <f>AG335&amp;".2"</f>
        <v>Đ52.2</v>
      </c>
      <c r="E336" s="636"/>
      <c r="F336" s="22"/>
      <c r="G336" s="637"/>
      <c r="H336" s="23"/>
      <c r="I336" s="20"/>
      <c r="J336" s="22"/>
      <c r="K336" s="638"/>
      <c r="L336" s="23"/>
      <c r="M336" s="20"/>
      <c r="N336" s="22"/>
      <c r="O336" s="637"/>
      <c r="P336" s="23"/>
      <c r="Q336" s="20"/>
      <c r="R336" s="24"/>
      <c r="S336" s="637"/>
      <c r="T336" s="23"/>
      <c r="U336" s="20"/>
      <c r="V336" s="24"/>
      <c r="W336" s="637"/>
      <c r="X336" s="23"/>
      <c r="Y336" s="20"/>
      <c r="Z336" s="24"/>
      <c r="AA336" s="637"/>
      <c r="AB336" s="23"/>
      <c r="AC336" s="20"/>
      <c r="AD336" s="24"/>
      <c r="AE336" s="637"/>
      <c r="AF336" s="29"/>
      <c r="AG336" s="53"/>
      <c r="AH336" s="185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99"/>
      <c r="C337" s="782" t="s">
        <v>1</v>
      </c>
      <c r="D337" s="75" t="str">
        <f>AG335&amp;".3"</f>
        <v>Đ52.3</v>
      </c>
      <c r="E337" s="618"/>
      <c r="F337" s="622"/>
      <c r="G337" s="622"/>
      <c r="H337" s="639"/>
      <c r="I337" s="618"/>
      <c r="J337" s="620"/>
      <c r="K337" s="639"/>
      <c r="L337" s="623"/>
      <c r="M337" s="618"/>
      <c r="N337" s="619"/>
      <c r="O337" s="622"/>
      <c r="P337" s="623"/>
      <c r="Q337" s="618"/>
      <c r="R337" s="620"/>
      <c r="S337" s="622"/>
      <c r="T337" s="623"/>
      <c r="U337" s="618"/>
      <c r="V337" s="619"/>
      <c r="W337" s="622"/>
      <c r="X337" s="623"/>
      <c r="Y337" s="618"/>
      <c r="Z337" s="619"/>
      <c r="AA337" s="622"/>
      <c r="AB337" s="623"/>
      <c r="AC337" s="618"/>
      <c r="AD337" s="620"/>
      <c r="AE337" s="622"/>
      <c r="AF337" s="29"/>
      <c r="AG337" s="53"/>
      <c r="AH337" s="185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99"/>
      <c r="C338" s="783"/>
      <c r="D338" s="75" t="str">
        <f>AG335&amp;".4"</f>
        <v>Đ52.4</v>
      </c>
      <c r="E338" s="20"/>
      <c r="F338" s="21"/>
      <c r="G338" s="637"/>
      <c r="H338" s="640"/>
      <c r="I338" s="20"/>
      <c r="J338" s="22"/>
      <c r="K338" s="638"/>
      <c r="L338" s="23"/>
      <c r="M338" s="20"/>
      <c r="N338" s="22"/>
      <c r="O338" s="637"/>
      <c r="P338" s="23"/>
      <c r="Q338" s="20"/>
      <c r="R338" s="24"/>
      <c r="S338" s="637"/>
      <c r="T338" s="23"/>
      <c r="U338" s="20"/>
      <c r="V338" s="24"/>
      <c r="W338" s="637"/>
      <c r="X338" s="23"/>
      <c r="Y338" s="20"/>
      <c r="Z338" s="621"/>
      <c r="AA338" s="641"/>
      <c r="AB338" s="642"/>
      <c r="AC338" s="20"/>
      <c r="AD338" s="24"/>
      <c r="AE338" s="637"/>
      <c r="AF338" s="29"/>
      <c r="AG338" s="53"/>
      <c r="AH338" s="185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99"/>
      <c r="C339" s="784" t="s">
        <v>542</v>
      </c>
      <c r="D339" s="75" t="str">
        <f>AG335&amp;".5"</f>
        <v>Đ52.5</v>
      </c>
      <c r="E339" s="25"/>
      <c r="F339" s="26"/>
      <c r="G339" s="26"/>
      <c r="H339" s="635"/>
      <c r="I339" s="25"/>
      <c r="J339" s="28"/>
      <c r="K339" s="635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643"/>
      <c r="AB339" s="644"/>
      <c r="AC339" s="25"/>
      <c r="AD339" s="27"/>
      <c r="AE339" s="26"/>
      <c r="AF339" s="29"/>
      <c r="AG339" s="53"/>
      <c r="AH339" s="185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30"/>
      <c r="B340" s="100"/>
      <c r="C340" s="785"/>
      <c r="D340" s="75" t="str">
        <f>AG335&amp;".6"</f>
        <v>Đ52.6</v>
      </c>
      <c r="E340" s="40"/>
      <c r="F340" s="309"/>
      <c r="G340" s="624"/>
      <c r="H340" s="650"/>
      <c r="I340" s="40"/>
      <c r="J340" s="42"/>
      <c r="K340" s="650"/>
      <c r="L340" s="308"/>
      <c r="M340" s="40"/>
      <c r="N340" s="42"/>
      <c r="O340" s="624"/>
      <c r="P340" s="308"/>
      <c r="Q340" s="40"/>
      <c r="R340" s="41"/>
      <c r="S340" s="624"/>
      <c r="T340" s="308"/>
      <c r="U340" s="40"/>
      <c r="V340" s="41"/>
      <c r="W340" s="309"/>
      <c r="X340" s="308"/>
      <c r="Y340" s="40"/>
      <c r="Z340" s="43"/>
      <c r="AA340" s="652"/>
      <c r="AB340" s="653"/>
      <c r="AC340" s="40"/>
      <c r="AD340" s="41"/>
      <c r="AE340" s="309"/>
      <c r="AF340" s="29"/>
      <c r="AG340" s="53"/>
      <c r="AH340" s="185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99"/>
      <c r="C341" s="126"/>
      <c r="D341" s="76" t="str">
        <f>AG341&amp;".1"</f>
        <v>.1</v>
      </c>
      <c r="E341" s="25"/>
      <c r="F341" s="26"/>
      <c r="G341" s="648"/>
      <c r="H341" s="26"/>
      <c r="I341" s="25"/>
      <c r="J341" s="28"/>
      <c r="K341" s="635"/>
      <c r="L341" s="29"/>
      <c r="M341" s="25"/>
      <c r="N341" s="28"/>
      <c r="O341" s="648"/>
      <c r="P341" s="29"/>
      <c r="Q341" s="25"/>
      <c r="R341" s="27"/>
      <c r="S341" s="648"/>
      <c r="T341" s="29"/>
      <c r="U341" s="25"/>
      <c r="V341" s="27"/>
      <c r="W341" s="26"/>
      <c r="X341" s="29"/>
      <c r="Y341" s="25"/>
      <c r="Z341" s="33"/>
      <c r="AA341" s="643"/>
      <c r="AB341" s="644"/>
      <c r="AC341" s="25"/>
      <c r="AD341" s="27"/>
      <c r="AE341" s="26"/>
      <c r="AF341" s="29"/>
      <c r="AG341" s="53"/>
      <c r="AH341" s="185"/>
      <c r="AI341" s="44" t="str">
        <f t="shared" si="9"/>
        <v/>
      </c>
    </row>
    <row r="342" spans="1:35" ht="12.75" customHeight="1" x14ac:dyDescent="0.25">
      <c r="B342" s="99"/>
      <c r="C342" s="126"/>
      <c r="D342" s="75" t="str">
        <f>AG341&amp;".2"</f>
        <v>.2</v>
      </c>
      <c r="E342" s="25"/>
      <c r="F342" s="26"/>
      <c r="G342" s="648"/>
      <c r="H342" s="26"/>
      <c r="I342" s="25"/>
      <c r="J342" s="28"/>
      <c r="K342" s="635"/>
      <c r="L342" s="29"/>
      <c r="M342" s="25"/>
      <c r="N342" s="28"/>
      <c r="O342" s="648"/>
      <c r="P342" s="29"/>
      <c r="Q342" s="25"/>
      <c r="R342" s="27"/>
      <c r="S342" s="648"/>
      <c r="T342" s="29"/>
      <c r="U342" s="25"/>
      <c r="V342" s="27"/>
      <c r="W342" s="26"/>
      <c r="X342" s="29"/>
      <c r="Y342" s="25"/>
      <c r="Z342" s="33"/>
      <c r="AA342" s="643"/>
      <c r="AB342" s="644"/>
      <c r="AC342" s="25"/>
      <c r="AD342" s="27"/>
      <c r="AE342" s="26"/>
      <c r="AF342" s="29"/>
      <c r="AG342" s="53"/>
      <c r="AH342" s="185"/>
      <c r="AI342" s="44" t="str">
        <f t="shared" si="9"/>
        <v/>
      </c>
    </row>
    <row r="343" spans="1:35" ht="12.75" customHeight="1" x14ac:dyDescent="0.25">
      <c r="B343" s="99"/>
      <c r="C343" s="126"/>
      <c r="D343" s="75" t="str">
        <f>AG341&amp;".3"</f>
        <v>.3</v>
      </c>
      <c r="E343" s="25"/>
      <c r="F343" s="26"/>
      <c r="G343" s="648"/>
      <c r="H343" s="26"/>
      <c r="I343" s="25"/>
      <c r="J343" s="28"/>
      <c r="K343" s="635"/>
      <c r="L343" s="29"/>
      <c r="M343" s="25"/>
      <c r="N343" s="28"/>
      <c r="O343" s="648"/>
      <c r="P343" s="29"/>
      <c r="Q343" s="25"/>
      <c r="R343" s="27"/>
      <c r="S343" s="648"/>
      <c r="T343" s="29"/>
      <c r="U343" s="25"/>
      <c r="V343" s="27"/>
      <c r="W343" s="26"/>
      <c r="X343" s="29"/>
      <c r="Y343" s="25"/>
      <c r="Z343" s="33"/>
      <c r="AA343" s="643"/>
      <c r="AB343" s="644"/>
      <c r="AC343" s="25"/>
      <c r="AD343" s="27"/>
      <c r="AE343" s="26"/>
      <c r="AF343" s="29"/>
      <c r="AG343" s="53"/>
      <c r="AH343" s="185"/>
      <c r="AI343" s="44" t="str">
        <f t="shared" si="9"/>
        <v/>
      </c>
    </row>
    <row r="344" spans="1:35" ht="12.75" customHeight="1" x14ac:dyDescent="0.25">
      <c r="B344" s="99"/>
      <c r="C344" s="126"/>
      <c r="D344" s="75" t="str">
        <f>AG341&amp;".4"</f>
        <v>.4</v>
      </c>
      <c r="E344" s="25"/>
      <c r="F344" s="26"/>
      <c r="G344" s="648"/>
      <c r="H344" s="26"/>
      <c r="I344" s="25"/>
      <c r="J344" s="28"/>
      <c r="K344" s="635"/>
      <c r="L344" s="29"/>
      <c r="M344" s="25"/>
      <c r="N344" s="28"/>
      <c r="O344" s="648"/>
      <c r="P344" s="29"/>
      <c r="Q344" s="25"/>
      <c r="R344" s="27"/>
      <c r="S344" s="648"/>
      <c r="T344" s="29"/>
      <c r="U344" s="25"/>
      <c r="V344" s="27"/>
      <c r="W344" s="26"/>
      <c r="X344" s="29"/>
      <c r="Y344" s="25"/>
      <c r="Z344" s="33"/>
      <c r="AA344" s="643"/>
      <c r="AB344" s="644"/>
      <c r="AC344" s="25"/>
      <c r="AD344" s="27"/>
      <c r="AE344" s="26"/>
      <c r="AF344" s="29"/>
      <c r="AG344" s="53"/>
      <c r="AH344" s="185"/>
      <c r="AI344" s="44" t="str">
        <f t="shared" si="9"/>
        <v/>
      </c>
    </row>
    <row r="345" spans="1:35" ht="12.75" customHeight="1" x14ac:dyDescent="0.25">
      <c r="B345" s="99"/>
      <c r="C345" s="126"/>
      <c r="D345" s="75" t="str">
        <f>AG341&amp;".5"</f>
        <v>.5</v>
      </c>
      <c r="E345" s="25"/>
      <c r="F345" s="26"/>
      <c r="G345" s="648"/>
      <c r="H345" s="26"/>
      <c r="I345" s="25"/>
      <c r="J345" s="28"/>
      <c r="K345" s="635"/>
      <c r="L345" s="29"/>
      <c r="M345" s="25"/>
      <c r="N345" s="28"/>
      <c r="O345" s="648"/>
      <c r="P345" s="29"/>
      <c r="Q345" s="25"/>
      <c r="R345" s="27"/>
      <c r="S345" s="648"/>
      <c r="T345" s="29"/>
      <c r="U345" s="25"/>
      <c r="V345" s="27"/>
      <c r="W345" s="26"/>
      <c r="X345" s="29"/>
      <c r="Y345" s="25"/>
      <c r="Z345" s="33"/>
      <c r="AA345" s="643"/>
      <c r="AB345" s="644"/>
      <c r="AC345" s="25"/>
      <c r="AD345" s="27"/>
      <c r="AE345" s="26"/>
      <c r="AF345" s="29"/>
      <c r="AG345" s="53"/>
      <c r="AH345" s="185"/>
      <c r="AI345" s="44" t="str">
        <f t="shared" si="9"/>
        <v/>
      </c>
    </row>
    <row r="346" spans="1:35" ht="12.75" customHeight="1" x14ac:dyDescent="0.25">
      <c r="B346" s="99"/>
      <c r="C346" s="126"/>
      <c r="D346" s="75" t="str">
        <f>AG341&amp;".6"</f>
        <v>.6</v>
      </c>
      <c r="E346" s="25"/>
      <c r="F346" s="26"/>
      <c r="G346" s="648"/>
      <c r="H346" s="26"/>
      <c r="I346" s="25"/>
      <c r="J346" s="28"/>
      <c r="K346" s="635"/>
      <c r="L346" s="29"/>
      <c r="M346" s="25"/>
      <c r="N346" s="28"/>
      <c r="O346" s="648"/>
      <c r="P346" s="29"/>
      <c r="Q346" s="25"/>
      <c r="R346" s="27"/>
      <c r="S346" s="648"/>
      <c r="T346" s="29"/>
      <c r="U346" s="25"/>
      <c r="V346" s="27"/>
      <c r="W346" s="26"/>
      <c r="X346" s="29"/>
      <c r="Y346" s="25"/>
      <c r="Z346" s="33"/>
      <c r="AA346" s="643"/>
      <c r="AB346" s="644"/>
      <c r="AC346" s="25"/>
      <c r="AD346" s="27"/>
      <c r="AE346" s="26"/>
      <c r="AF346" s="29"/>
      <c r="AG346" s="53"/>
      <c r="AH346" s="185"/>
      <c r="AI346" s="44" t="str">
        <f>IF(AG346&lt;&gt;"",#REF!,"")</f>
        <v/>
      </c>
    </row>
    <row r="347" spans="1:35" ht="12.65" customHeight="1" x14ac:dyDescent="0.25">
      <c r="A347" s="327">
        <v>1</v>
      </c>
      <c r="B347" s="98" t="s">
        <v>2260</v>
      </c>
      <c r="C347" s="780" t="s">
        <v>0</v>
      </c>
      <c r="D347" s="76" t="str">
        <f>AG347&amp;".1"</f>
        <v>C10.1</v>
      </c>
      <c r="E347" s="15"/>
      <c r="F347" s="16"/>
      <c r="G347" s="16"/>
      <c r="H347" s="18"/>
      <c r="I347" s="15"/>
      <c r="J347" s="18"/>
      <c r="K347" s="645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4" t="s">
        <v>4680</v>
      </c>
      <c r="AH347" s="185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26"/>
      <c r="B348" s="101">
        <f>SUM(F347:F352,J347:J352,N347:N352,R347:R352,V347:V352,Z347:Z352,AD347:AD352)</f>
        <v>0</v>
      </c>
      <c r="C348" s="781"/>
      <c r="D348" s="75" t="str">
        <f>AG347&amp;".2"</f>
        <v>C10.2</v>
      </c>
      <c r="E348" s="636"/>
      <c r="F348" s="22"/>
      <c r="G348" s="637"/>
      <c r="H348" s="23"/>
      <c r="I348" s="20"/>
      <c r="J348" s="22"/>
      <c r="K348" s="638"/>
      <c r="L348" s="23"/>
      <c r="M348" s="20"/>
      <c r="N348" s="22"/>
      <c r="O348" s="637"/>
      <c r="P348" s="23"/>
      <c r="Q348" s="20"/>
      <c r="R348" s="24"/>
      <c r="S348" s="637"/>
      <c r="T348" s="23"/>
      <c r="U348" s="20"/>
      <c r="V348" s="24"/>
      <c r="W348" s="637"/>
      <c r="X348" s="23"/>
      <c r="Y348" s="20"/>
      <c r="Z348" s="24"/>
      <c r="AA348" s="637"/>
      <c r="AB348" s="23"/>
      <c r="AC348" s="20"/>
      <c r="AD348" s="24"/>
      <c r="AE348" s="637"/>
      <c r="AF348" s="23"/>
      <c r="AH348" s="185" t="str">
        <f>IF(AG348&lt;&gt;"",VLOOKUP(AG348,MAGV!$B$6:$G$172,2,0),"")</f>
        <v/>
      </c>
    </row>
    <row r="349" spans="1:35" ht="12.65" customHeight="1" x14ac:dyDescent="0.25">
      <c r="A349" s="326"/>
      <c r="B349" s="99"/>
      <c r="C349" s="782" t="s">
        <v>1</v>
      </c>
      <c r="D349" s="75" t="str">
        <f>AG347&amp;".3"</f>
        <v>C10.3</v>
      </c>
      <c r="E349" s="618"/>
      <c r="F349" s="622"/>
      <c r="G349" s="622"/>
      <c r="H349" s="639"/>
      <c r="I349" s="618"/>
      <c r="J349" s="620"/>
      <c r="K349" s="639"/>
      <c r="L349" s="623"/>
      <c r="M349" s="618"/>
      <c r="N349" s="619"/>
      <c r="O349" s="622"/>
      <c r="P349" s="623"/>
      <c r="Q349" s="618"/>
      <c r="R349" s="620"/>
      <c r="S349" s="622"/>
      <c r="T349" s="623"/>
      <c r="U349" s="618"/>
      <c r="V349" s="619"/>
      <c r="W349" s="622"/>
      <c r="X349" s="623"/>
      <c r="Y349" s="618"/>
      <c r="Z349" s="619"/>
      <c r="AA349" s="622"/>
      <c r="AB349" s="623"/>
      <c r="AC349" s="618"/>
      <c r="AD349" s="620"/>
      <c r="AE349" s="622"/>
      <c r="AF349" s="29"/>
      <c r="AH349" s="185" t="str">
        <f>IF(AG349&lt;&gt;"",VLOOKUP(AG349,MAGV!$B$6:$G$172,2,0),"")</f>
        <v/>
      </c>
    </row>
    <row r="350" spans="1:35" ht="12.65" customHeight="1" x14ac:dyDescent="0.25">
      <c r="A350" s="326"/>
      <c r="B350" s="99"/>
      <c r="C350" s="783"/>
      <c r="D350" s="75" t="str">
        <f>AG347&amp;".4"</f>
        <v>C10.4</v>
      </c>
      <c r="E350" s="20"/>
      <c r="F350" s="21"/>
      <c r="G350" s="637"/>
      <c r="H350" s="640"/>
      <c r="I350" s="20"/>
      <c r="J350" s="22"/>
      <c r="K350" s="638"/>
      <c r="L350" s="23"/>
      <c r="M350" s="20"/>
      <c r="N350" s="22"/>
      <c r="O350" s="637"/>
      <c r="P350" s="23"/>
      <c r="Q350" s="20"/>
      <c r="R350" s="24"/>
      <c r="S350" s="637"/>
      <c r="T350" s="23"/>
      <c r="U350" s="20"/>
      <c r="V350" s="24"/>
      <c r="W350" s="637"/>
      <c r="X350" s="23"/>
      <c r="Y350" s="20"/>
      <c r="Z350" s="621"/>
      <c r="AA350" s="641"/>
      <c r="AB350" s="642"/>
      <c r="AC350" s="20"/>
      <c r="AD350" s="24"/>
      <c r="AE350" s="637"/>
      <c r="AF350" s="29"/>
      <c r="AH350" s="185" t="str">
        <f>IF(AG350&lt;&gt;"",VLOOKUP(AG350,MAGV!$B$6:$G$172,2,0),"")</f>
        <v/>
      </c>
    </row>
    <row r="351" spans="1:35" ht="12.65" customHeight="1" x14ac:dyDescent="0.25">
      <c r="A351" s="326"/>
      <c r="B351" s="99"/>
      <c r="C351" s="784" t="s">
        <v>542</v>
      </c>
      <c r="D351" s="75" t="str">
        <f>AG347&amp;".5"</f>
        <v>C10.5</v>
      </c>
      <c r="E351" s="25"/>
      <c r="F351" s="26"/>
      <c r="G351" s="26"/>
      <c r="H351" s="635"/>
      <c r="I351" s="25"/>
      <c r="J351" s="28"/>
      <c r="K351" s="635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643"/>
      <c r="AB351" s="644"/>
      <c r="AC351" s="25"/>
      <c r="AD351" s="27"/>
      <c r="AE351" s="26"/>
      <c r="AF351" s="29"/>
      <c r="AH351" s="185" t="str">
        <f>IF(AG351&lt;&gt;"",VLOOKUP(AG351,MAGV!$B$6:$G$172,2,0),"")</f>
        <v/>
      </c>
    </row>
    <row r="352" spans="1:35" ht="12" customHeight="1" x14ac:dyDescent="0.25">
      <c r="A352" s="326"/>
      <c r="B352" s="100"/>
      <c r="C352" s="785"/>
      <c r="D352" s="75" t="str">
        <f>AG347&amp;".6"</f>
        <v>C10.6</v>
      </c>
      <c r="E352" s="40"/>
      <c r="F352" s="309"/>
      <c r="G352" s="309"/>
      <c r="H352" s="650"/>
      <c r="I352" s="40"/>
      <c r="J352" s="42"/>
      <c r="K352" s="650"/>
      <c r="L352" s="308"/>
      <c r="M352" s="40"/>
      <c r="N352" s="42"/>
      <c r="O352" s="309"/>
      <c r="P352" s="308"/>
      <c r="Q352" s="40"/>
      <c r="R352" s="41"/>
      <c r="S352" s="309"/>
      <c r="T352" s="308"/>
      <c r="U352" s="40"/>
      <c r="V352" s="41"/>
      <c r="W352" s="309"/>
      <c r="X352" s="308"/>
      <c r="Y352" s="40"/>
      <c r="Z352" s="43"/>
      <c r="AA352" s="652"/>
      <c r="AB352" s="653"/>
      <c r="AC352" s="40"/>
      <c r="AD352" s="41"/>
      <c r="AE352" s="309"/>
      <c r="AF352" s="29"/>
      <c r="AH352" s="185" t="str">
        <f>IF(AG352&lt;&gt;"",VLOOKUP(AG352,MAGV!$B$6:$G$172,2,0),"")</f>
        <v/>
      </c>
    </row>
    <row r="353" spans="1:35" ht="12.65" customHeight="1" x14ac:dyDescent="0.25">
      <c r="A353" s="327">
        <v>2</v>
      </c>
      <c r="B353" s="98" t="str">
        <f>IF(AG353&lt;&gt;"",AH353,"")</f>
        <v>Th.Cương</v>
      </c>
      <c r="C353" s="780" t="s">
        <v>0</v>
      </c>
      <c r="D353" s="76" t="str">
        <f>AG353&amp;".1"</f>
        <v>C12.1</v>
      </c>
      <c r="E353" s="15"/>
      <c r="F353" s="16"/>
      <c r="G353" s="16"/>
      <c r="H353" s="18"/>
      <c r="I353" s="15"/>
      <c r="J353" s="18"/>
      <c r="K353" s="645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4" t="s">
        <v>147</v>
      </c>
      <c r="AH353" s="185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26"/>
      <c r="B354" s="101">
        <f>SUM(F353:F358,J353:J358,N353:N358,R353:R358,V353:V358,Z353:Z358,AD353:AD358)</f>
        <v>0</v>
      </c>
      <c r="C354" s="781"/>
      <c r="D354" s="75" t="str">
        <f>AG353&amp;".2"</f>
        <v>C12.2</v>
      </c>
      <c r="E354" s="636"/>
      <c r="F354" s="22"/>
      <c r="G354" s="637"/>
      <c r="H354" s="23"/>
      <c r="I354" s="20"/>
      <c r="J354" s="22"/>
      <c r="K354" s="638"/>
      <c r="L354" s="23"/>
      <c r="M354" s="20"/>
      <c r="N354" s="22"/>
      <c r="O354" s="637"/>
      <c r="P354" s="23"/>
      <c r="Q354" s="20"/>
      <c r="R354" s="24"/>
      <c r="S354" s="637"/>
      <c r="T354" s="23"/>
      <c r="U354" s="20"/>
      <c r="V354" s="24"/>
      <c r="W354" s="637"/>
      <c r="X354" s="23"/>
      <c r="Y354" s="20"/>
      <c r="Z354" s="24"/>
      <c r="AA354" s="637"/>
      <c r="AB354" s="23"/>
      <c r="AC354" s="20"/>
      <c r="AD354" s="24"/>
      <c r="AE354" s="21"/>
      <c r="AF354" s="23"/>
      <c r="AH354" s="185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26"/>
      <c r="B355" s="99"/>
      <c r="C355" s="782" t="s">
        <v>1</v>
      </c>
      <c r="D355" s="75" t="str">
        <f>AG353&amp;".3"</f>
        <v>C12.3</v>
      </c>
      <c r="E355" s="618"/>
      <c r="F355" s="622"/>
      <c r="G355" s="622"/>
      <c r="H355" s="639"/>
      <c r="I355" s="618"/>
      <c r="J355" s="620"/>
      <c r="K355" s="639"/>
      <c r="L355" s="623"/>
      <c r="M355" s="618"/>
      <c r="N355" s="619"/>
      <c r="O355" s="622"/>
      <c r="P355" s="623"/>
      <c r="Q355" s="618"/>
      <c r="R355" s="620"/>
      <c r="S355" s="622"/>
      <c r="T355" s="623"/>
      <c r="U355" s="618"/>
      <c r="V355" s="619"/>
      <c r="W355" s="622"/>
      <c r="X355" s="623"/>
      <c r="Y355" s="618"/>
      <c r="Z355" s="619"/>
      <c r="AA355" s="622"/>
      <c r="AB355" s="623"/>
      <c r="AC355" s="618"/>
      <c r="AD355" s="620"/>
      <c r="AE355" s="622"/>
      <c r="AF355" s="29"/>
      <c r="AH355" s="185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26"/>
      <c r="B356" s="99"/>
      <c r="C356" s="783"/>
      <c r="D356" s="75" t="str">
        <f>AG353&amp;".4"</f>
        <v>C12.4</v>
      </c>
      <c r="E356" s="20"/>
      <c r="F356" s="21"/>
      <c r="G356" s="637"/>
      <c r="H356" s="640"/>
      <c r="I356" s="20"/>
      <c r="J356" s="22"/>
      <c r="K356" s="638"/>
      <c r="L356" s="23"/>
      <c r="M356" s="20"/>
      <c r="N356" s="22"/>
      <c r="O356" s="637"/>
      <c r="P356" s="23"/>
      <c r="Q356" s="20"/>
      <c r="R356" s="24"/>
      <c r="S356" s="637"/>
      <c r="T356" s="23"/>
      <c r="U356" s="20"/>
      <c r="V356" s="24"/>
      <c r="W356" s="637"/>
      <c r="X356" s="23"/>
      <c r="Y356" s="20"/>
      <c r="Z356" s="621"/>
      <c r="AA356" s="641"/>
      <c r="AB356" s="642"/>
      <c r="AC356" s="20"/>
      <c r="AD356" s="24"/>
      <c r="AE356" s="21"/>
      <c r="AF356" s="29"/>
      <c r="AH356" s="185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26"/>
      <c r="B357" s="99"/>
      <c r="C357" s="784" t="s">
        <v>542</v>
      </c>
      <c r="D357" s="75" t="str">
        <f>AG353&amp;".5"</f>
        <v>C12.5</v>
      </c>
      <c r="E357" s="25"/>
      <c r="F357" s="26"/>
      <c r="G357" s="26"/>
      <c r="H357" s="635"/>
      <c r="I357" s="25"/>
      <c r="J357" s="28"/>
      <c r="K357" s="635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643"/>
      <c r="AB357" s="644"/>
      <c r="AC357" s="25"/>
      <c r="AD357" s="27"/>
      <c r="AE357" s="26"/>
      <c r="AF357" s="29"/>
      <c r="AH357" s="185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26"/>
      <c r="B358" s="99"/>
      <c r="C358" s="784"/>
      <c r="D358" s="75" t="str">
        <f>AG353&amp;".6"</f>
        <v>C12.6</v>
      </c>
      <c r="E358" s="25"/>
      <c r="F358" s="26"/>
      <c r="G358" s="26"/>
      <c r="H358" s="635"/>
      <c r="I358" s="25"/>
      <c r="J358" s="28"/>
      <c r="K358" s="635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643"/>
      <c r="AB358" s="644"/>
      <c r="AC358" s="25"/>
      <c r="AD358" s="27"/>
      <c r="AE358" s="26"/>
      <c r="AF358" s="29"/>
      <c r="AH358" s="185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27">
        <v>3</v>
      </c>
      <c r="B359" s="98" t="str">
        <f>IF(AG359&lt;&gt;"",AH359,"")</f>
        <v>Th.Dân</v>
      </c>
      <c r="C359" s="780" t="s">
        <v>0</v>
      </c>
      <c r="D359" s="76" t="str">
        <f>AG359&amp;".1"</f>
        <v>C21.1</v>
      </c>
      <c r="E359" s="15" t="s">
        <v>3222</v>
      </c>
      <c r="F359" s="16">
        <v>4</v>
      </c>
      <c r="G359" s="16"/>
      <c r="H359" s="18"/>
      <c r="I359" s="15" t="s">
        <v>3222</v>
      </c>
      <c r="J359" s="18">
        <v>4</v>
      </c>
      <c r="K359" s="645"/>
      <c r="L359" s="19"/>
      <c r="M359" s="15" t="s">
        <v>3222</v>
      </c>
      <c r="N359" s="18">
        <v>4</v>
      </c>
      <c r="O359" s="16"/>
      <c r="P359" s="19"/>
      <c r="Q359" s="15" t="s">
        <v>3222</v>
      </c>
      <c r="R359" s="17">
        <v>4</v>
      </c>
      <c r="S359" s="16"/>
      <c r="T359" s="19"/>
      <c r="U359" s="15" t="s">
        <v>3222</v>
      </c>
      <c r="V359" s="18">
        <v>4</v>
      </c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84" t="s">
        <v>149</v>
      </c>
      <c r="AH359" s="185" t="str">
        <f>IF(AG359&lt;&gt;"",VLOOKUP(AG359,MAGV!$B$6:$G$172,2,0),"")</f>
        <v>Th.Dân</v>
      </c>
      <c r="AI359" s="44">
        <f t="shared" si="9"/>
        <v>40</v>
      </c>
    </row>
    <row r="360" spans="1:35" ht="12" customHeight="1" x14ac:dyDescent="0.25">
      <c r="A360" s="326"/>
      <c r="B360" s="101">
        <f>SUM(F359:F364,J359:J364,N359:N364,R359:R364,V359:V364,Z359:Z364,AD359:AD364)</f>
        <v>40</v>
      </c>
      <c r="C360" s="781"/>
      <c r="D360" s="75" t="str">
        <f>AG359&amp;".2"</f>
        <v>C21.2</v>
      </c>
      <c r="E360" s="636"/>
      <c r="F360" s="22"/>
      <c r="G360" s="637" t="s">
        <v>5018</v>
      </c>
      <c r="H360" s="23"/>
      <c r="I360" s="20"/>
      <c r="J360" s="22"/>
      <c r="K360" s="638" t="s">
        <v>5018</v>
      </c>
      <c r="L360" s="23"/>
      <c r="M360" s="20"/>
      <c r="N360" s="22"/>
      <c r="O360" s="666" t="s">
        <v>5018</v>
      </c>
      <c r="P360" s="23"/>
      <c r="Q360" s="20"/>
      <c r="R360" s="24"/>
      <c r="S360" s="666" t="s">
        <v>5018</v>
      </c>
      <c r="T360" s="23"/>
      <c r="U360" s="20"/>
      <c r="V360" s="24"/>
      <c r="W360" s="666" t="s">
        <v>5018</v>
      </c>
      <c r="X360" s="23"/>
      <c r="Y360" s="20"/>
      <c r="Z360" s="24"/>
      <c r="AA360" s="637"/>
      <c r="AB360" s="23"/>
      <c r="AC360" s="20"/>
      <c r="AD360" s="24"/>
      <c r="AE360" s="637"/>
      <c r="AF360" s="23"/>
      <c r="AH360" s="185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26"/>
      <c r="B361" s="99"/>
      <c r="C361" s="782" t="s">
        <v>1</v>
      </c>
      <c r="D361" s="75" t="str">
        <f>AG359&amp;".3"</f>
        <v>C21.3</v>
      </c>
      <c r="E361" s="618" t="s">
        <v>3222</v>
      </c>
      <c r="F361" s="622">
        <v>4</v>
      </c>
      <c r="G361" s="622"/>
      <c r="H361" s="639"/>
      <c r="I361" s="618" t="s">
        <v>3222</v>
      </c>
      <c r="J361" s="620">
        <v>4</v>
      </c>
      <c r="K361" s="639"/>
      <c r="L361" s="623"/>
      <c r="M361" s="618" t="s">
        <v>3222</v>
      </c>
      <c r="N361" s="619">
        <v>4</v>
      </c>
      <c r="O361" s="622"/>
      <c r="P361" s="623"/>
      <c r="Q361" s="618" t="s">
        <v>3222</v>
      </c>
      <c r="R361" s="620">
        <v>4</v>
      </c>
      <c r="S361" s="622"/>
      <c r="T361" s="623"/>
      <c r="U361" s="618" t="s">
        <v>3222</v>
      </c>
      <c r="V361" s="619">
        <v>4</v>
      </c>
      <c r="W361" s="622"/>
      <c r="X361" s="623"/>
      <c r="Y361" s="618"/>
      <c r="Z361" s="619"/>
      <c r="AA361" s="622"/>
      <c r="AB361" s="623"/>
      <c r="AC361" s="618"/>
      <c r="AD361" s="620"/>
      <c r="AE361" s="622"/>
      <c r="AF361" s="29"/>
      <c r="AH361" s="185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26"/>
      <c r="B362" s="99"/>
      <c r="C362" s="783"/>
      <c r="D362" s="75" t="str">
        <f>AG359&amp;".4"</f>
        <v>C21.4</v>
      </c>
      <c r="E362" s="20"/>
      <c r="F362" s="21"/>
      <c r="G362" s="637" t="s">
        <v>5019</v>
      </c>
      <c r="H362" s="640"/>
      <c r="I362" s="20"/>
      <c r="J362" s="22"/>
      <c r="K362" s="638" t="s">
        <v>5019</v>
      </c>
      <c r="L362" s="23"/>
      <c r="M362" s="20"/>
      <c r="N362" s="22"/>
      <c r="O362" s="637" t="s">
        <v>5019</v>
      </c>
      <c r="P362" s="23"/>
      <c r="Q362" s="20"/>
      <c r="R362" s="24"/>
      <c r="S362" s="637" t="s">
        <v>5019</v>
      </c>
      <c r="T362" s="23"/>
      <c r="U362" s="20"/>
      <c r="V362" s="24"/>
      <c r="W362" s="637" t="s">
        <v>5019</v>
      </c>
      <c r="X362" s="23"/>
      <c r="Y362" s="20"/>
      <c r="Z362" s="621"/>
      <c r="AA362" s="641"/>
      <c r="AB362" s="642"/>
      <c r="AC362" s="20"/>
      <c r="AD362" s="24"/>
      <c r="AE362" s="637"/>
      <c r="AF362" s="29"/>
      <c r="AH362" s="185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26"/>
      <c r="B363" s="99"/>
      <c r="C363" s="784" t="s">
        <v>542</v>
      </c>
      <c r="D363" s="75" t="str">
        <f>AG359&amp;".5"</f>
        <v>C21.5</v>
      </c>
      <c r="E363" s="25"/>
      <c r="F363" s="26"/>
      <c r="G363" s="26"/>
      <c r="H363" s="635"/>
      <c r="I363" s="25"/>
      <c r="J363" s="28"/>
      <c r="K363" s="635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643"/>
      <c r="AB363" s="644"/>
      <c r="AC363" s="25"/>
      <c r="AD363" s="27"/>
      <c r="AE363" s="26"/>
      <c r="AF363" s="29"/>
      <c r="AH363" s="185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26"/>
      <c r="B364" s="99"/>
      <c r="C364" s="784"/>
      <c r="D364" s="75" t="str">
        <f>AG359&amp;".6"</f>
        <v>C21.6</v>
      </c>
      <c r="E364" s="25"/>
      <c r="F364" s="26"/>
      <c r="G364" s="26"/>
      <c r="H364" s="635"/>
      <c r="I364" s="25"/>
      <c r="J364" s="28"/>
      <c r="K364" s="635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643"/>
      <c r="AB364" s="644"/>
      <c r="AC364" s="25"/>
      <c r="AD364" s="27"/>
      <c r="AE364" s="26"/>
      <c r="AF364" s="29"/>
      <c r="AH364" s="185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27">
        <v>5</v>
      </c>
      <c r="B365" s="98" t="str">
        <f>IF(AG365&lt;&gt;"",AH365,"")</f>
        <v>Th.Hưng</v>
      </c>
      <c r="C365" s="780" t="s">
        <v>0</v>
      </c>
      <c r="D365" s="76" t="str">
        <f>AG365&amp;".1"</f>
        <v>C08.1</v>
      </c>
      <c r="E365" s="15"/>
      <c r="F365" s="16"/>
      <c r="G365" s="16"/>
      <c r="H365" s="18"/>
      <c r="I365" s="15"/>
      <c r="J365" s="18"/>
      <c r="K365" s="645"/>
      <c r="L365" s="19"/>
      <c r="M365" s="15"/>
      <c r="N365" s="18"/>
      <c r="O365" s="16"/>
      <c r="P365" s="19"/>
      <c r="Q365" s="15"/>
      <c r="R365" s="17"/>
      <c r="S365" s="16"/>
      <c r="T365" s="19"/>
      <c r="U365" s="15"/>
      <c r="V365" s="18"/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84" t="s">
        <v>154</v>
      </c>
      <c r="AH365" s="185" t="str">
        <f>IF(AG365&lt;&gt;"",VLOOKUP(AG365,MAGV!$B$6:$G$172,2,0),"")</f>
        <v>Th.Hưng</v>
      </c>
      <c r="AI365" s="44">
        <f t="shared" si="9"/>
        <v>0</v>
      </c>
    </row>
    <row r="366" spans="1:35" ht="12" customHeight="1" x14ac:dyDescent="0.25">
      <c r="A366" s="326"/>
      <c r="B366" s="101">
        <f>SUM(F365:F370,J365:J370,N365:N370,R365:R370,V365:V370,Z365:Z370,AD365:AD370)</f>
        <v>0</v>
      </c>
      <c r="C366" s="781"/>
      <c r="D366" s="75" t="str">
        <f>AG365&amp;".2"</f>
        <v>C08.2</v>
      </c>
      <c r="E366" s="636"/>
      <c r="F366" s="22"/>
      <c r="G366" s="637"/>
      <c r="H366" s="23"/>
      <c r="I366" s="20"/>
      <c r="J366" s="22"/>
      <c r="K366" s="638"/>
      <c r="L366" s="23"/>
      <c r="M366" s="20"/>
      <c r="N366" s="22"/>
      <c r="O366" s="637"/>
      <c r="P366" s="23"/>
      <c r="Q366" s="20"/>
      <c r="R366" s="24"/>
      <c r="S366" s="637"/>
      <c r="T366" s="23"/>
      <c r="U366" s="20"/>
      <c r="V366" s="24"/>
      <c r="W366" s="637"/>
      <c r="X366" s="23"/>
      <c r="Y366" s="20"/>
      <c r="Z366" s="24"/>
      <c r="AA366" s="637"/>
      <c r="AB366" s="23"/>
      <c r="AC366" s="20"/>
      <c r="AD366" s="24"/>
      <c r="AE366" s="637"/>
      <c r="AF366" s="23"/>
      <c r="AH366" s="185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26"/>
      <c r="B367" s="99"/>
      <c r="C367" s="782" t="s">
        <v>1</v>
      </c>
      <c r="D367" s="75" t="str">
        <f>AG365&amp;".3"</f>
        <v>C08.3</v>
      </c>
      <c r="E367" s="618"/>
      <c r="F367" s="622"/>
      <c r="G367" s="622"/>
      <c r="H367" s="639"/>
      <c r="I367" s="618"/>
      <c r="J367" s="620"/>
      <c r="K367" s="639"/>
      <c r="L367" s="623"/>
      <c r="M367" s="618"/>
      <c r="N367" s="619"/>
      <c r="O367" s="622"/>
      <c r="P367" s="623"/>
      <c r="Q367" s="618"/>
      <c r="R367" s="620"/>
      <c r="S367" s="622"/>
      <c r="T367" s="623"/>
      <c r="U367" s="618"/>
      <c r="V367" s="619"/>
      <c r="W367" s="622"/>
      <c r="X367" s="623"/>
      <c r="Y367" s="618"/>
      <c r="Z367" s="619"/>
      <c r="AA367" s="622"/>
      <c r="AB367" s="623"/>
      <c r="AC367" s="618"/>
      <c r="AD367" s="620"/>
      <c r="AE367" s="622"/>
      <c r="AF367" s="29"/>
      <c r="AH367" s="185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26"/>
      <c r="B368" s="99"/>
      <c r="C368" s="783"/>
      <c r="D368" s="75" t="str">
        <f>AG365&amp;".4"</f>
        <v>C08.4</v>
      </c>
      <c r="E368" s="20"/>
      <c r="F368" s="21"/>
      <c r="G368" s="637"/>
      <c r="H368" s="640"/>
      <c r="I368" s="20"/>
      <c r="J368" s="22"/>
      <c r="K368" s="638"/>
      <c r="L368" s="23"/>
      <c r="M368" s="20"/>
      <c r="N368" s="22"/>
      <c r="O368" s="637"/>
      <c r="P368" s="23"/>
      <c r="Q368" s="20"/>
      <c r="R368" s="24"/>
      <c r="S368" s="637"/>
      <c r="T368" s="23"/>
      <c r="U368" s="20"/>
      <c r="V368" s="24"/>
      <c r="W368" s="637"/>
      <c r="X368" s="23"/>
      <c r="Y368" s="20"/>
      <c r="Z368" s="621"/>
      <c r="AA368" s="641"/>
      <c r="AB368" s="642"/>
      <c r="AC368" s="20"/>
      <c r="AD368" s="24"/>
      <c r="AE368" s="637"/>
      <c r="AF368" s="29"/>
      <c r="AH368" s="185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26"/>
      <c r="B369" s="99"/>
      <c r="C369" s="784" t="s">
        <v>542</v>
      </c>
      <c r="D369" s="75" t="str">
        <f>AG365&amp;".5"</f>
        <v>C08.5</v>
      </c>
      <c r="E369" s="25"/>
      <c r="F369" s="26"/>
      <c r="G369" s="26"/>
      <c r="H369" s="635"/>
      <c r="I369" s="25"/>
      <c r="J369" s="28"/>
      <c r="K369" s="635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643"/>
      <c r="AB369" s="644"/>
      <c r="AC369" s="25"/>
      <c r="AD369" s="27"/>
      <c r="AE369" s="26"/>
      <c r="AF369" s="29"/>
      <c r="AH369" s="185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26"/>
      <c r="B370" s="99"/>
      <c r="C370" s="784"/>
      <c r="D370" s="75" t="str">
        <f>AG365&amp;".6"</f>
        <v>C08.6</v>
      </c>
      <c r="E370" s="25"/>
      <c r="F370" s="26"/>
      <c r="G370" s="26"/>
      <c r="H370" s="635"/>
      <c r="I370" s="25"/>
      <c r="J370" s="28"/>
      <c r="K370" s="635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643"/>
      <c r="AB370" s="644"/>
      <c r="AC370" s="25"/>
      <c r="AD370" s="27"/>
      <c r="AE370" s="26"/>
      <c r="AF370" s="29"/>
      <c r="AH370" s="185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27">
        <v>6</v>
      </c>
      <c r="B371" s="98" t="str">
        <f>IF(AG371&lt;&gt;"",AH371,"")</f>
        <v>Th.Khải</v>
      </c>
      <c r="C371" s="780" t="s">
        <v>0</v>
      </c>
      <c r="D371" s="76" t="str">
        <f>AG371&amp;".1"</f>
        <v>C19.1</v>
      </c>
      <c r="E371" s="15"/>
      <c r="F371" s="16"/>
      <c r="G371" s="16"/>
      <c r="H371" s="18"/>
      <c r="I371" s="15"/>
      <c r="J371" s="18"/>
      <c r="K371" s="645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4" t="s">
        <v>158</v>
      </c>
      <c r="AH371" s="185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26"/>
      <c r="B372" s="101">
        <f>SUM(F371:F376,J371:J376,N371:N376,R371:R376,V371:V376,Z371:Z376,AD371:AD376)</f>
        <v>0</v>
      </c>
      <c r="C372" s="781"/>
      <c r="D372" s="75" t="str">
        <f>AG371&amp;".2"</f>
        <v>C19.2</v>
      </c>
      <c r="E372" s="636"/>
      <c r="F372" s="22"/>
      <c r="G372" s="637"/>
      <c r="H372" s="23"/>
      <c r="I372" s="20"/>
      <c r="J372" s="22"/>
      <c r="K372" s="638"/>
      <c r="L372" s="23"/>
      <c r="M372" s="20"/>
      <c r="N372" s="22"/>
      <c r="O372" s="637"/>
      <c r="P372" s="23"/>
      <c r="Q372" s="20"/>
      <c r="R372" s="24"/>
      <c r="S372" s="637"/>
      <c r="T372" s="23"/>
      <c r="U372" s="20"/>
      <c r="V372" s="24"/>
      <c r="W372" s="637"/>
      <c r="X372" s="23"/>
      <c r="Y372" s="20"/>
      <c r="Z372" s="24"/>
      <c r="AA372" s="637"/>
      <c r="AB372" s="23"/>
      <c r="AC372" s="20"/>
      <c r="AD372" s="24"/>
      <c r="AE372" s="637"/>
      <c r="AF372" s="23"/>
      <c r="AH372" s="185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26"/>
      <c r="B373" s="99"/>
      <c r="C373" s="782" t="s">
        <v>1</v>
      </c>
      <c r="D373" s="75" t="str">
        <f>AG371&amp;".3"</f>
        <v>C19.3</v>
      </c>
      <c r="E373" s="618"/>
      <c r="F373" s="622"/>
      <c r="G373" s="622"/>
      <c r="H373" s="639"/>
      <c r="I373" s="618"/>
      <c r="J373" s="620"/>
      <c r="K373" s="639"/>
      <c r="L373" s="623"/>
      <c r="M373" s="618"/>
      <c r="N373" s="619"/>
      <c r="O373" s="622"/>
      <c r="P373" s="623"/>
      <c r="Q373" s="618"/>
      <c r="R373" s="620"/>
      <c r="S373" s="647"/>
      <c r="T373" s="623"/>
      <c r="U373" s="618"/>
      <c r="V373" s="619"/>
      <c r="W373" s="647"/>
      <c r="X373" s="623"/>
      <c r="Y373" s="618"/>
      <c r="Z373" s="619"/>
      <c r="AA373" s="647"/>
      <c r="AB373" s="623"/>
      <c r="AC373" s="618"/>
      <c r="AD373" s="620"/>
      <c r="AE373" s="622"/>
      <c r="AF373" s="29"/>
      <c r="AH373" s="185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26"/>
      <c r="B374" s="99"/>
      <c r="C374" s="783"/>
      <c r="D374" s="75" t="str">
        <f>AG371&amp;".4"</f>
        <v>C19.4</v>
      </c>
      <c r="E374" s="20"/>
      <c r="F374" s="21"/>
      <c r="G374" s="637"/>
      <c r="H374" s="640"/>
      <c r="I374" s="20"/>
      <c r="J374" s="22"/>
      <c r="K374" s="638"/>
      <c r="L374" s="23"/>
      <c r="M374" s="20"/>
      <c r="N374" s="22"/>
      <c r="O374" s="637"/>
      <c r="P374" s="23"/>
      <c r="Q374" s="20"/>
      <c r="R374" s="24"/>
      <c r="S374" s="637"/>
      <c r="T374" s="23"/>
      <c r="U374" s="20"/>
      <c r="V374" s="24"/>
      <c r="W374" s="637"/>
      <c r="X374" s="23"/>
      <c r="Y374" s="20"/>
      <c r="Z374" s="621"/>
      <c r="AA374" s="641"/>
      <c r="AB374" s="642"/>
      <c r="AC374" s="20"/>
      <c r="AD374" s="24"/>
      <c r="AE374" s="637"/>
      <c r="AF374" s="29"/>
      <c r="AH374" s="185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26"/>
      <c r="B375" s="99"/>
      <c r="C375" s="784" t="s">
        <v>542</v>
      </c>
      <c r="D375" s="75" t="str">
        <f>AG371&amp;".5"</f>
        <v>C19.5</v>
      </c>
      <c r="E375" s="25"/>
      <c r="F375" s="26"/>
      <c r="G375" s="26"/>
      <c r="H375" s="635"/>
      <c r="I375" s="25"/>
      <c r="J375" s="28"/>
      <c r="K375" s="635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643"/>
      <c r="AB375" s="644"/>
      <c r="AC375" s="25"/>
      <c r="AD375" s="27"/>
      <c r="AE375" s="26"/>
      <c r="AF375" s="29"/>
      <c r="AH375" s="185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26"/>
      <c r="B376" s="99"/>
      <c r="C376" s="784"/>
      <c r="D376" s="75" t="str">
        <f>AG371&amp;".6"</f>
        <v>C19.6</v>
      </c>
      <c r="E376" s="25"/>
      <c r="F376" s="26"/>
      <c r="G376" s="26"/>
      <c r="H376" s="635"/>
      <c r="I376" s="25"/>
      <c r="J376" s="28"/>
      <c r="K376" s="635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643"/>
      <c r="AB376" s="644"/>
      <c r="AC376" s="25"/>
      <c r="AD376" s="27"/>
      <c r="AE376" s="26"/>
      <c r="AF376" s="29"/>
      <c r="AH376" s="185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27">
        <v>7</v>
      </c>
      <c r="B377" s="98" t="str">
        <f>IF(AG377&lt;&gt;"",AH377,"")</f>
        <v>Th.P.Khang</v>
      </c>
      <c r="C377" s="780" t="s">
        <v>0</v>
      </c>
      <c r="D377" s="76" t="str">
        <f>AG377&amp;".1"</f>
        <v>C04.1</v>
      </c>
      <c r="E377" s="15"/>
      <c r="F377" s="16"/>
      <c r="G377" s="667"/>
      <c r="H377" s="18"/>
      <c r="I377" s="15"/>
      <c r="J377" s="18"/>
      <c r="K377" s="668"/>
      <c r="L377" s="19"/>
      <c r="M377" s="15"/>
      <c r="N377" s="18"/>
      <c r="O377" s="667"/>
      <c r="P377" s="19"/>
      <c r="Q377" s="15"/>
      <c r="R377" s="17"/>
      <c r="S377" s="667"/>
      <c r="T377" s="19"/>
      <c r="U377" s="15"/>
      <c r="V377" s="18"/>
      <c r="W377" s="667"/>
      <c r="X377" s="19"/>
      <c r="Y377" s="15"/>
      <c r="Z377" s="18"/>
      <c r="AA377" s="16"/>
      <c r="AB377" s="19"/>
      <c r="AC377" s="15"/>
      <c r="AD377" s="17"/>
      <c r="AE377" s="16"/>
      <c r="AF377" s="19"/>
      <c r="AG377" s="184" t="s">
        <v>161</v>
      </c>
      <c r="AH377" s="185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26"/>
      <c r="B378" s="101">
        <f>SUM(F377:F382,J377:J382,N377:N382,R377:R382,V377:V382,Z377:Z382,AD377:AD382)</f>
        <v>0</v>
      </c>
      <c r="C378" s="781"/>
      <c r="D378" s="75" t="str">
        <f>AG377&amp;".2"</f>
        <v>C04.2</v>
      </c>
      <c r="E378" s="636"/>
      <c r="F378" s="22"/>
      <c r="G378" s="637"/>
      <c r="H378" s="23"/>
      <c r="I378" s="20"/>
      <c r="J378" s="22"/>
      <c r="K378" s="638"/>
      <c r="L378" s="23"/>
      <c r="M378" s="20"/>
      <c r="N378" s="22"/>
      <c r="O378" s="637"/>
      <c r="P378" s="23"/>
      <c r="Q378" s="20"/>
      <c r="R378" s="24"/>
      <c r="S378" s="637"/>
      <c r="T378" s="23"/>
      <c r="U378" s="20"/>
      <c r="V378" s="24"/>
      <c r="W378" s="637"/>
      <c r="X378" s="23"/>
      <c r="Y378" s="20"/>
      <c r="Z378" s="24"/>
      <c r="AA378" s="637"/>
      <c r="AB378" s="23"/>
      <c r="AC378" s="20"/>
      <c r="AD378" s="24"/>
      <c r="AE378" s="637"/>
      <c r="AF378" s="23"/>
      <c r="AH378" s="185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26"/>
      <c r="B379" s="99"/>
      <c r="C379" s="782" t="s">
        <v>1</v>
      </c>
      <c r="D379" s="75" t="str">
        <f>AG377&amp;".3"</f>
        <v>C04.3</v>
      </c>
      <c r="E379" s="618"/>
      <c r="F379" s="622"/>
      <c r="G379" s="669"/>
      <c r="H379" s="639"/>
      <c r="I379" s="618"/>
      <c r="J379" s="620"/>
      <c r="K379" s="670"/>
      <c r="L379" s="623"/>
      <c r="M379" s="618"/>
      <c r="N379" s="619"/>
      <c r="O379" s="669"/>
      <c r="P379" s="623"/>
      <c r="Q379" s="618"/>
      <c r="R379" s="620"/>
      <c r="S379" s="647"/>
      <c r="T379" s="623"/>
      <c r="U379" s="618"/>
      <c r="V379" s="619"/>
      <c r="W379" s="669"/>
      <c r="X379" s="623"/>
      <c r="Y379" s="618"/>
      <c r="Z379" s="619"/>
      <c r="AA379" s="622"/>
      <c r="AB379" s="623"/>
      <c r="AC379" s="618"/>
      <c r="AD379" s="620"/>
      <c r="AE379" s="622"/>
      <c r="AF379" s="29"/>
      <c r="AH379" s="185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26"/>
      <c r="B380" s="99"/>
      <c r="C380" s="783"/>
      <c r="D380" s="75" t="str">
        <f>AG377&amp;".4"</f>
        <v>C04.4</v>
      </c>
      <c r="E380" s="20"/>
      <c r="F380" s="21"/>
      <c r="G380" s="637"/>
      <c r="H380" s="640"/>
      <c r="I380" s="20"/>
      <c r="J380" s="22"/>
      <c r="K380" s="638"/>
      <c r="L380" s="23"/>
      <c r="M380" s="20"/>
      <c r="N380" s="22"/>
      <c r="O380" s="637"/>
      <c r="P380" s="23"/>
      <c r="Q380" s="20"/>
      <c r="R380" s="24"/>
      <c r="S380" s="637"/>
      <c r="T380" s="23"/>
      <c r="U380" s="20"/>
      <c r="V380" s="24"/>
      <c r="W380" s="637"/>
      <c r="X380" s="23"/>
      <c r="Y380" s="20"/>
      <c r="Z380" s="621"/>
      <c r="AA380" s="641"/>
      <c r="AB380" s="642"/>
      <c r="AC380" s="20"/>
      <c r="AD380" s="24"/>
      <c r="AE380" s="637"/>
      <c r="AF380" s="29"/>
      <c r="AH380" s="185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26"/>
      <c r="B381" s="99"/>
      <c r="C381" s="784" t="s">
        <v>542</v>
      </c>
      <c r="D381" s="75" t="str">
        <f>AG377&amp;".5"</f>
        <v>C04.5</v>
      </c>
      <c r="E381" s="25"/>
      <c r="F381" s="26"/>
      <c r="G381" s="26"/>
      <c r="H381" s="635"/>
      <c r="I381" s="25"/>
      <c r="J381" s="28"/>
      <c r="K381" s="635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643"/>
      <c r="AB381" s="644"/>
      <c r="AC381" s="25"/>
      <c r="AD381" s="27"/>
      <c r="AE381" s="26"/>
      <c r="AF381" s="29"/>
      <c r="AH381" s="185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28"/>
      <c r="B382" s="100"/>
      <c r="C382" s="785"/>
      <c r="D382" s="75" t="str">
        <f>AG377&amp;".6"</f>
        <v>C04.6</v>
      </c>
      <c r="E382" s="40"/>
      <c r="F382" s="309"/>
      <c r="G382" s="624"/>
      <c r="H382" s="650"/>
      <c r="I382" s="40"/>
      <c r="J382" s="42"/>
      <c r="K382" s="651"/>
      <c r="L382" s="308"/>
      <c r="M382" s="40"/>
      <c r="N382" s="42"/>
      <c r="O382" s="624"/>
      <c r="P382" s="308"/>
      <c r="Q382" s="40"/>
      <c r="R382" s="41"/>
      <c r="S382" s="309"/>
      <c r="T382" s="308"/>
      <c r="U382" s="40"/>
      <c r="V382" s="41"/>
      <c r="W382" s="309"/>
      <c r="X382" s="308"/>
      <c r="Y382" s="40"/>
      <c r="Z382" s="43"/>
      <c r="AA382" s="652"/>
      <c r="AB382" s="653"/>
      <c r="AC382" s="40"/>
      <c r="AD382" s="41"/>
      <c r="AE382" s="309"/>
      <c r="AF382" s="29"/>
      <c r="AH382" s="185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27">
        <v>8</v>
      </c>
      <c r="B383" s="98" t="str">
        <f>IF(AG383&lt;&gt;"",AH383,"")</f>
        <v>Th.M.Khang</v>
      </c>
      <c r="C383" s="780" t="s">
        <v>0</v>
      </c>
      <c r="D383" s="76" t="str">
        <f>AG383&amp;".1"</f>
        <v>C18.1</v>
      </c>
      <c r="E383" s="15" t="s">
        <v>3584</v>
      </c>
      <c r="F383" s="16">
        <v>4</v>
      </c>
      <c r="G383" s="667" t="s">
        <v>246</v>
      </c>
      <c r="H383" s="18"/>
      <c r="I383" s="15" t="s">
        <v>3584</v>
      </c>
      <c r="J383" s="18">
        <v>4</v>
      </c>
      <c r="K383" s="668" t="s">
        <v>246</v>
      </c>
      <c r="L383" s="19"/>
      <c r="M383" s="15" t="s">
        <v>3584</v>
      </c>
      <c r="N383" s="18">
        <v>4</v>
      </c>
      <c r="O383" s="667" t="s">
        <v>246</v>
      </c>
      <c r="P383" s="19"/>
      <c r="Q383" s="15" t="s">
        <v>3584</v>
      </c>
      <c r="R383" s="17">
        <v>4</v>
      </c>
      <c r="S383" s="667" t="s">
        <v>246</v>
      </c>
      <c r="T383" s="19"/>
      <c r="U383" s="15" t="s">
        <v>3584</v>
      </c>
      <c r="V383" s="18">
        <v>4</v>
      </c>
      <c r="W383" s="667" t="s">
        <v>246</v>
      </c>
      <c r="X383" s="19"/>
      <c r="Y383" s="15"/>
      <c r="Z383" s="18"/>
      <c r="AA383" s="16"/>
      <c r="AB383" s="19"/>
      <c r="AC383" s="15"/>
      <c r="AD383" s="17"/>
      <c r="AE383" s="16"/>
      <c r="AF383" s="19"/>
      <c r="AG383" s="184" t="s">
        <v>164</v>
      </c>
      <c r="AH383" s="185" t="str">
        <f>IF(AG383&lt;&gt;"",VLOOKUP(AG383,MAGV!$B$6:$G$172,2,0),"")</f>
        <v>Th.M.Khang</v>
      </c>
      <c r="AI383" s="44">
        <f t="shared" si="9"/>
        <v>31</v>
      </c>
    </row>
    <row r="384" spans="1:35" ht="12" customHeight="1" x14ac:dyDescent="0.25">
      <c r="A384" s="326"/>
      <c r="B384" s="101">
        <f>SUM(F383:F388,J383:J388,N383:N388,R383:R388,V383:V388,Z383:Z388,AD383:AD388)</f>
        <v>31</v>
      </c>
      <c r="C384" s="781"/>
      <c r="D384" s="75" t="str">
        <f>AG383&amp;".2"</f>
        <v>C18.2</v>
      </c>
      <c r="E384" s="636"/>
      <c r="F384" s="22"/>
      <c r="G384" s="637" t="s">
        <v>4693</v>
      </c>
      <c r="H384" s="23"/>
      <c r="I384" s="20"/>
      <c r="J384" s="22"/>
      <c r="K384" s="638" t="s">
        <v>4693</v>
      </c>
      <c r="L384" s="23"/>
      <c r="M384" s="20"/>
      <c r="N384" s="22"/>
      <c r="O384" s="637" t="s">
        <v>4693</v>
      </c>
      <c r="P384" s="23"/>
      <c r="Q384" s="20"/>
      <c r="R384" s="24"/>
      <c r="S384" s="637" t="s">
        <v>4693</v>
      </c>
      <c r="T384" s="23"/>
      <c r="U384" s="20"/>
      <c r="V384" s="24"/>
      <c r="W384" s="637" t="s">
        <v>4693</v>
      </c>
      <c r="X384" s="23"/>
      <c r="Y384" s="20"/>
      <c r="Z384" s="24"/>
      <c r="AA384" s="637"/>
      <c r="AB384" s="23"/>
      <c r="AC384" s="20"/>
      <c r="AD384" s="24"/>
      <c r="AE384" s="637"/>
      <c r="AF384" s="23"/>
      <c r="AH384" s="185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26"/>
      <c r="B385" s="99"/>
      <c r="C385" s="782" t="s">
        <v>1</v>
      </c>
      <c r="D385" s="75" t="str">
        <f>AG383&amp;".3"</f>
        <v>C18.3</v>
      </c>
      <c r="E385" s="618" t="s">
        <v>3195</v>
      </c>
      <c r="F385" s="622">
        <v>4</v>
      </c>
      <c r="G385" s="669" t="s">
        <v>246</v>
      </c>
      <c r="H385" s="639"/>
      <c r="I385" s="618"/>
      <c r="J385" s="620"/>
      <c r="K385" s="670"/>
      <c r="L385" s="623"/>
      <c r="M385" s="618"/>
      <c r="N385" s="619"/>
      <c r="O385" s="669"/>
      <c r="P385" s="623"/>
      <c r="Q385" s="618" t="s">
        <v>3195</v>
      </c>
      <c r="R385" s="620">
        <v>3</v>
      </c>
      <c r="S385" s="669" t="s">
        <v>246</v>
      </c>
      <c r="T385" s="623"/>
      <c r="U385" s="618" t="s">
        <v>3195</v>
      </c>
      <c r="V385" s="619">
        <v>4</v>
      </c>
      <c r="W385" s="669" t="s">
        <v>246</v>
      </c>
      <c r="X385" s="623"/>
      <c r="Y385" s="618"/>
      <c r="Z385" s="619"/>
      <c r="AA385" s="622"/>
      <c r="AB385" s="623"/>
      <c r="AC385" s="618"/>
      <c r="AD385" s="620"/>
      <c r="AE385" s="622"/>
      <c r="AF385" s="29"/>
      <c r="AH385" s="185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26"/>
      <c r="B386" s="99"/>
      <c r="C386" s="783"/>
      <c r="D386" s="75" t="str">
        <f>AG383&amp;".4"</f>
        <v>C18.4</v>
      </c>
      <c r="E386" s="20"/>
      <c r="F386" s="21"/>
      <c r="G386" s="637" t="s">
        <v>4919</v>
      </c>
      <c r="H386" s="640"/>
      <c r="I386" s="20"/>
      <c r="J386" s="22"/>
      <c r="K386" s="638"/>
      <c r="L386" s="23"/>
      <c r="M386" s="20"/>
      <c r="N386" s="22"/>
      <c r="O386" s="637"/>
      <c r="P386" s="23"/>
      <c r="Q386" s="20"/>
      <c r="R386" s="24"/>
      <c r="S386" s="637" t="s">
        <v>4895</v>
      </c>
      <c r="T386" s="23"/>
      <c r="U386" s="20"/>
      <c r="V386" s="24"/>
      <c r="W386" s="637" t="s">
        <v>4919</v>
      </c>
      <c r="X386" s="23"/>
      <c r="Y386" s="20"/>
      <c r="Z386" s="621"/>
      <c r="AA386" s="641"/>
      <c r="AB386" s="642"/>
      <c r="AC386" s="20"/>
      <c r="AD386" s="24"/>
      <c r="AE386" s="637"/>
      <c r="AF386" s="29"/>
      <c r="AH386" s="185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26"/>
      <c r="B387" s="99"/>
      <c r="C387" s="784" t="s">
        <v>542</v>
      </c>
      <c r="D387" s="75" t="str">
        <f>AG383&amp;".5"</f>
        <v>C18.5</v>
      </c>
      <c r="E387" s="25"/>
      <c r="F387" s="26"/>
      <c r="G387" s="26"/>
      <c r="H387" s="635"/>
      <c r="I387" s="25"/>
      <c r="J387" s="28"/>
      <c r="K387" s="635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643"/>
      <c r="AB387" s="644"/>
      <c r="AC387" s="25"/>
      <c r="AD387" s="27"/>
      <c r="AE387" s="26"/>
      <c r="AF387" s="29"/>
      <c r="AH387" s="185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26"/>
      <c r="B388" s="99"/>
      <c r="C388" s="784"/>
      <c r="D388" s="75" t="str">
        <f>AG383&amp;".6"</f>
        <v>C18.6</v>
      </c>
      <c r="E388" s="25"/>
      <c r="F388" s="26"/>
      <c r="G388" s="26"/>
      <c r="H388" s="635"/>
      <c r="I388" s="25"/>
      <c r="J388" s="28"/>
      <c r="K388" s="635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643"/>
      <c r="AB388" s="644"/>
      <c r="AC388" s="25"/>
      <c r="AD388" s="27"/>
      <c r="AE388" s="26"/>
      <c r="AF388" s="29"/>
      <c r="AH388" s="185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27">
        <v>9</v>
      </c>
      <c r="B389" s="98" t="str">
        <f>IF(AG389&lt;&gt;"",AH389,"")</f>
        <v>Th.Kiên</v>
      </c>
      <c r="C389" s="780" t="s">
        <v>0</v>
      </c>
      <c r="D389" s="76" t="str">
        <f>AG389&amp;".1"</f>
        <v>C22.1</v>
      </c>
      <c r="E389" s="15"/>
      <c r="F389" s="16"/>
      <c r="G389" s="16"/>
      <c r="H389" s="18"/>
      <c r="I389" s="15"/>
      <c r="J389" s="18"/>
      <c r="K389" s="645"/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4" t="s">
        <v>167</v>
      </c>
      <c r="AH389" s="185" t="str">
        <f>IF(AG389&lt;&gt;"",VLOOKUP(AG389,MAGV!$B$6:$G$172,2,0),"")</f>
        <v>Th.Kiên</v>
      </c>
      <c r="AI389" s="44">
        <f t="shared" si="9"/>
        <v>20</v>
      </c>
    </row>
    <row r="390" spans="1:35" ht="12" customHeight="1" x14ac:dyDescent="0.25">
      <c r="A390" s="326"/>
      <c r="B390" s="101">
        <f>SUM(F389:F394,J389:J394,N389:N394,R389:R394,V389:V394,Z389:Z394,AD389:AD394)</f>
        <v>20</v>
      </c>
      <c r="C390" s="781"/>
      <c r="D390" s="75" t="str">
        <f>AG389&amp;".2"</f>
        <v>C22.2</v>
      </c>
      <c r="E390" s="636"/>
      <c r="F390" s="22"/>
      <c r="G390" s="637"/>
      <c r="H390" s="23"/>
      <c r="I390" s="20"/>
      <c r="J390" s="22"/>
      <c r="K390" s="638"/>
      <c r="L390" s="23"/>
      <c r="M390" s="20"/>
      <c r="N390" s="22"/>
      <c r="O390" s="637"/>
      <c r="P390" s="23"/>
      <c r="Q390" s="20"/>
      <c r="R390" s="24"/>
      <c r="S390" s="637"/>
      <c r="T390" s="23"/>
      <c r="U390" s="20"/>
      <c r="V390" s="24"/>
      <c r="W390" s="637"/>
      <c r="X390" s="23"/>
      <c r="Y390" s="20"/>
      <c r="Z390" s="24"/>
      <c r="AA390" s="637"/>
      <c r="AB390" s="23"/>
      <c r="AC390" s="20"/>
      <c r="AD390" s="24"/>
      <c r="AE390" s="637"/>
      <c r="AF390" s="23"/>
      <c r="AH390" s="185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26"/>
      <c r="B391" s="99"/>
      <c r="C391" s="782" t="s">
        <v>1</v>
      </c>
      <c r="D391" s="75" t="str">
        <f>AG389&amp;".3"</f>
        <v>C22.3</v>
      </c>
      <c r="E391" s="618" t="s">
        <v>3194</v>
      </c>
      <c r="F391" s="622">
        <v>4</v>
      </c>
      <c r="G391" s="622" t="s">
        <v>496</v>
      </c>
      <c r="H391" s="639"/>
      <c r="I391" s="618" t="s">
        <v>3196</v>
      </c>
      <c r="J391" s="620">
        <v>4</v>
      </c>
      <c r="K391" s="639" t="s">
        <v>496</v>
      </c>
      <c r="L391" s="623"/>
      <c r="M391" s="618" t="s">
        <v>3196</v>
      </c>
      <c r="N391" s="619">
        <v>4</v>
      </c>
      <c r="O391" s="622" t="s">
        <v>496</v>
      </c>
      <c r="P391" s="623"/>
      <c r="Q391" s="618" t="s">
        <v>3196</v>
      </c>
      <c r="R391" s="620">
        <v>4</v>
      </c>
      <c r="S391" s="647" t="s">
        <v>496</v>
      </c>
      <c r="T391" s="623"/>
      <c r="U391" s="618" t="s">
        <v>3194</v>
      </c>
      <c r="V391" s="619">
        <v>4</v>
      </c>
      <c r="W391" s="647" t="s">
        <v>496</v>
      </c>
      <c r="X391" s="623"/>
      <c r="Y391" s="618"/>
      <c r="Z391" s="619"/>
      <c r="AA391" s="622"/>
      <c r="AB391" s="623"/>
      <c r="AC391" s="618"/>
      <c r="AD391" s="620"/>
      <c r="AE391" s="622"/>
      <c r="AF391" s="29"/>
      <c r="AH391" s="185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26"/>
      <c r="B392" s="99"/>
      <c r="C392" s="783"/>
      <c r="D392" s="75" t="str">
        <f>AG389&amp;".4"</f>
        <v>C22.4</v>
      </c>
      <c r="E392" s="20"/>
      <c r="F392" s="21"/>
      <c r="G392" s="637" t="s">
        <v>4895</v>
      </c>
      <c r="H392" s="640"/>
      <c r="I392" s="20"/>
      <c r="J392" s="22"/>
      <c r="K392" s="638" t="s">
        <v>4896</v>
      </c>
      <c r="L392" s="23"/>
      <c r="M392" s="20"/>
      <c r="N392" s="22"/>
      <c r="O392" s="637" t="s">
        <v>4919</v>
      </c>
      <c r="P392" s="23"/>
      <c r="Q392" s="20"/>
      <c r="R392" s="24"/>
      <c r="S392" s="637" t="s">
        <v>4919</v>
      </c>
      <c r="T392" s="23"/>
      <c r="U392" s="20"/>
      <c r="V392" s="24"/>
      <c r="W392" s="637" t="s">
        <v>4895</v>
      </c>
      <c r="X392" s="23"/>
      <c r="Y392" s="20"/>
      <c r="Z392" s="621"/>
      <c r="AA392" s="641"/>
      <c r="AB392" s="642"/>
      <c r="AC392" s="20"/>
      <c r="AD392" s="24"/>
      <c r="AE392" s="637"/>
      <c r="AF392" s="29"/>
      <c r="AH392" s="185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26"/>
      <c r="B393" s="99"/>
      <c r="C393" s="784" t="s">
        <v>542</v>
      </c>
      <c r="D393" s="75" t="str">
        <f>AG389&amp;".5"</f>
        <v>C22.5</v>
      </c>
      <c r="E393" s="25"/>
      <c r="F393" s="26"/>
      <c r="G393" s="26"/>
      <c r="H393" s="635"/>
      <c r="I393" s="25"/>
      <c r="J393" s="28"/>
      <c r="K393" s="635"/>
      <c r="L393" s="29"/>
      <c r="M393" s="25"/>
      <c r="N393" s="28"/>
      <c r="O393" s="26"/>
      <c r="P393" s="29"/>
      <c r="Q393" s="25"/>
      <c r="R393" s="27"/>
      <c r="S393" s="648"/>
      <c r="T393" s="29"/>
      <c r="U393" s="25"/>
      <c r="V393" s="27"/>
      <c r="W393" s="26"/>
      <c r="X393" s="29"/>
      <c r="Y393" s="25"/>
      <c r="Z393" s="33"/>
      <c r="AA393" s="643"/>
      <c r="AB393" s="644"/>
      <c r="AC393" s="25"/>
      <c r="AD393" s="27"/>
      <c r="AE393" s="26"/>
      <c r="AF393" s="29"/>
      <c r="AH393" s="185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26"/>
      <c r="B394" s="99"/>
      <c r="C394" s="784"/>
      <c r="D394" s="75" t="str">
        <f>AG389&amp;".6"</f>
        <v>C22.6</v>
      </c>
      <c r="E394" s="25"/>
      <c r="F394" s="26"/>
      <c r="G394" s="26"/>
      <c r="H394" s="635"/>
      <c r="I394" s="25"/>
      <c r="J394" s="28"/>
      <c r="K394" s="635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643"/>
      <c r="AB394" s="644"/>
      <c r="AC394" s="25"/>
      <c r="AD394" s="27"/>
      <c r="AE394" s="26"/>
      <c r="AF394" s="29"/>
      <c r="AH394" s="185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27">
        <v>10</v>
      </c>
      <c r="B395" s="98" t="str">
        <f>IF(AG395&lt;&gt;"",AH395,"")</f>
        <v>Th.Lâm</v>
      </c>
      <c r="C395" s="780" t="s">
        <v>0</v>
      </c>
      <c r="D395" s="76" t="str">
        <f>AG395&amp;".1"</f>
        <v>C11.1</v>
      </c>
      <c r="E395" s="15"/>
      <c r="F395" s="16"/>
      <c r="G395" s="667"/>
      <c r="H395" s="18"/>
      <c r="I395" s="15"/>
      <c r="J395" s="18"/>
      <c r="K395" s="668"/>
      <c r="L395" s="19"/>
      <c r="M395" s="15"/>
      <c r="N395" s="18"/>
      <c r="O395" s="667"/>
      <c r="P395" s="19"/>
      <c r="Q395" s="15"/>
      <c r="R395" s="17"/>
      <c r="S395" s="667"/>
      <c r="T395" s="19"/>
      <c r="U395" s="15"/>
      <c r="V395" s="18"/>
      <c r="W395" s="667"/>
      <c r="X395" s="19"/>
      <c r="Y395" s="15"/>
      <c r="Z395" s="18"/>
      <c r="AA395" s="16"/>
      <c r="AB395" s="19"/>
      <c r="AC395" s="15"/>
      <c r="AD395" s="17"/>
      <c r="AE395" s="16"/>
      <c r="AF395" s="19"/>
      <c r="AG395" s="184" t="s">
        <v>170</v>
      </c>
      <c r="AH395" s="185" t="str">
        <f>IF(AG395&lt;&gt;"",VLOOKUP(AG395,MAGV!$B$6:$G$172,2,0),"")</f>
        <v>Th.Lâm</v>
      </c>
      <c r="AI395" s="44">
        <f t="shared" si="9"/>
        <v>8</v>
      </c>
    </row>
    <row r="396" spans="1:35" ht="12" customHeight="1" x14ac:dyDescent="0.25">
      <c r="A396" s="326"/>
      <c r="B396" s="101">
        <f>SUM(F395:F400,J395:J400,N395:N400,R395:R400,V395:V400,Z395:Z400,AD395:AD400)</f>
        <v>8</v>
      </c>
      <c r="C396" s="781"/>
      <c r="D396" s="75" t="str">
        <f>AG395&amp;".2"</f>
        <v>C11.2</v>
      </c>
      <c r="E396" s="636"/>
      <c r="F396" s="22"/>
      <c r="G396" s="637"/>
      <c r="H396" s="23"/>
      <c r="I396" s="20"/>
      <c r="J396" s="22"/>
      <c r="K396" s="638"/>
      <c r="L396" s="23"/>
      <c r="M396" s="20"/>
      <c r="N396" s="22"/>
      <c r="O396" s="637"/>
      <c r="P396" s="23"/>
      <c r="Q396" s="20"/>
      <c r="R396" s="24"/>
      <c r="S396" s="637"/>
      <c r="T396" s="23"/>
      <c r="U396" s="20"/>
      <c r="V396" s="24"/>
      <c r="W396" s="637"/>
      <c r="X396" s="23"/>
      <c r="Y396" s="20"/>
      <c r="Z396" s="24"/>
      <c r="AA396" s="637"/>
      <c r="AB396" s="23"/>
      <c r="AC396" s="20"/>
      <c r="AD396" s="24"/>
      <c r="AE396" s="637"/>
      <c r="AF396" s="23"/>
      <c r="AH396" s="185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26"/>
      <c r="B397" s="99"/>
      <c r="C397" s="782" t="s">
        <v>1</v>
      </c>
      <c r="D397" s="75" t="str">
        <f>AG395&amp;".3"</f>
        <v>C11.3</v>
      </c>
      <c r="E397" s="618"/>
      <c r="F397" s="622"/>
      <c r="G397" s="669"/>
      <c r="H397" s="639"/>
      <c r="I397" s="618"/>
      <c r="J397" s="620"/>
      <c r="K397" s="670"/>
      <c r="L397" s="623"/>
      <c r="M397" s="618"/>
      <c r="N397" s="619"/>
      <c r="O397" s="669"/>
      <c r="P397" s="623"/>
      <c r="Q397" s="618" t="s">
        <v>3224</v>
      </c>
      <c r="R397" s="620">
        <v>4</v>
      </c>
      <c r="S397" s="669" t="s">
        <v>229</v>
      </c>
      <c r="T397" s="623"/>
      <c r="U397" s="618" t="s">
        <v>3224</v>
      </c>
      <c r="V397" s="619">
        <v>4</v>
      </c>
      <c r="W397" s="647" t="s">
        <v>229</v>
      </c>
      <c r="X397" s="623"/>
      <c r="Y397" s="618"/>
      <c r="Z397" s="619"/>
      <c r="AA397" s="622"/>
      <c r="AB397" s="623"/>
      <c r="AC397" s="618"/>
      <c r="AD397" s="620"/>
      <c r="AE397" s="622"/>
      <c r="AF397" s="29"/>
      <c r="AH397" s="185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26"/>
      <c r="B398" s="99"/>
      <c r="C398" s="783"/>
      <c r="D398" s="75" t="str">
        <f>AG395&amp;".4"</f>
        <v>C11.4</v>
      </c>
      <c r="E398" s="20"/>
      <c r="F398" s="21"/>
      <c r="G398" s="637"/>
      <c r="H398" s="640"/>
      <c r="I398" s="20"/>
      <c r="J398" s="22"/>
      <c r="K398" s="638"/>
      <c r="L398" s="23"/>
      <c r="M398" s="20"/>
      <c r="N398" s="22"/>
      <c r="O398" s="637"/>
      <c r="P398" s="23"/>
      <c r="Q398" s="20"/>
      <c r="R398" s="24"/>
      <c r="S398" s="637" t="s">
        <v>4896</v>
      </c>
      <c r="T398" s="23"/>
      <c r="U398" s="20"/>
      <c r="V398" s="24"/>
      <c r="W398" s="637" t="s">
        <v>4896</v>
      </c>
      <c r="X398" s="23"/>
      <c r="Y398" s="20"/>
      <c r="Z398" s="621"/>
      <c r="AA398" s="641"/>
      <c r="AB398" s="642"/>
      <c r="AC398" s="20"/>
      <c r="AD398" s="24"/>
      <c r="AE398" s="637"/>
      <c r="AF398" s="29"/>
      <c r="AH398" s="185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26"/>
      <c r="B399" s="99"/>
      <c r="C399" s="784" t="s">
        <v>542</v>
      </c>
      <c r="D399" s="75" t="str">
        <f>AG395&amp;".5"</f>
        <v>C11.5</v>
      </c>
      <c r="E399" s="25"/>
      <c r="F399" s="26"/>
      <c r="G399" s="26"/>
      <c r="H399" s="635"/>
      <c r="I399" s="25"/>
      <c r="J399" s="28"/>
      <c r="K399" s="635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643"/>
      <c r="AB399" s="644"/>
      <c r="AC399" s="25"/>
      <c r="AD399" s="27"/>
      <c r="AE399" s="26"/>
      <c r="AF399" s="29"/>
      <c r="AH399" s="185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26"/>
      <c r="B400" s="99"/>
      <c r="C400" s="784"/>
      <c r="D400" s="75" t="str">
        <f>AG395&amp;".6"</f>
        <v>C11.6</v>
      </c>
      <c r="E400" s="25"/>
      <c r="F400" s="26"/>
      <c r="G400" s="648"/>
      <c r="H400" s="635"/>
      <c r="I400" s="25"/>
      <c r="J400" s="28"/>
      <c r="K400" s="649"/>
      <c r="L400" s="29"/>
      <c r="M400" s="25"/>
      <c r="N400" s="28"/>
      <c r="O400" s="648"/>
      <c r="P400" s="29"/>
      <c r="Q400" s="25"/>
      <c r="R400" s="27"/>
      <c r="S400" s="648"/>
      <c r="T400" s="29"/>
      <c r="U400" s="25"/>
      <c r="V400" s="27"/>
      <c r="W400" s="648"/>
      <c r="X400" s="29"/>
      <c r="Y400" s="25"/>
      <c r="Z400" s="33"/>
      <c r="AA400" s="658"/>
      <c r="AB400" s="644"/>
      <c r="AC400" s="25"/>
      <c r="AD400" s="27"/>
      <c r="AE400" s="26"/>
      <c r="AF400" s="29"/>
      <c r="AH400" s="185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27">
        <v>11</v>
      </c>
      <c r="B401" s="98" t="str">
        <f>IF(AG401&lt;&gt;"",AH401,"")</f>
        <v>Th.Luyện</v>
      </c>
      <c r="C401" s="780" t="s">
        <v>0</v>
      </c>
      <c r="D401" s="76" t="str">
        <f>AG401&amp;".1"</f>
        <v>C05.1</v>
      </c>
      <c r="E401" s="15"/>
      <c r="F401" s="16"/>
      <c r="G401" s="16"/>
      <c r="H401" s="18"/>
      <c r="I401" s="15"/>
      <c r="J401" s="18"/>
      <c r="K401" s="645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4" t="s">
        <v>174</v>
      </c>
      <c r="AH401" s="185" t="str">
        <f>IF(AG401&lt;&gt;"",VLOOKUP(AG401,MAGV!$B$6:$G$172,2,0),"")</f>
        <v>Th.Luyện</v>
      </c>
      <c r="AI401" s="44">
        <f t="shared" si="10"/>
        <v>20</v>
      </c>
    </row>
    <row r="402" spans="1:35" ht="12" customHeight="1" x14ac:dyDescent="0.25">
      <c r="A402" s="326"/>
      <c r="B402" s="101">
        <f>SUM(F401:F406,J401:J406,N401:N406,R401:R406,V401:V406,Z401:Z406,AD401:AD406)</f>
        <v>20</v>
      </c>
      <c r="C402" s="781"/>
      <c r="D402" s="75" t="str">
        <f>AG401&amp;".2"</f>
        <v>C05.2</v>
      </c>
      <c r="E402" s="636"/>
      <c r="F402" s="22"/>
      <c r="G402" s="637"/>
      <c r="H402" s="23"/>
      <c r="I402" s="20"/>
      <c r="J402" s="22"/>
      <c r="K402" s="638"/>
      <c r="L402" s="23"/>
      <c r="M402" s="20"/>
      <c r="N402" s="22"/>
      <c r="O402" s="637"/>
      <c r="P402" s="23"/>
      <c r="Q402" s="20"/>
      <c r="R402" s="24"/>
      <c r="S402" s="637"/>
      <c r="T402" s="23"/>
      <c r="U402" s="20"/>
      <c r="V402" s="24"/>
      <c r="W402" s="637"/>
      <c r="X402" s="23"/>
      <c r="Y402" s="20"/>
      <c r="Z402" s="24"/>
      <c r="AA402" s="637"/>
      <c r="AB402" s="23"/>
      <c r="AC402" s="20"/>
      <c r="AD402" s="24"/>
      <c r="AE402" s="637"/>
      <c r="AF402" s="23"/>
      <c r="AH402" s="185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26"/>
      <c r="B403" s="99"/>
      <c r="C403" s="782" t="s">
        <v>1</v>
      </c>
      <c r="D403" s="75" t="str">
        <f>AG401&amp;".3"</f>
        <v>C05.3</v>
      </c>
      <c r="E403" s="618" t="s">
        <v>3215</v>
      </c>
      <c r="F403" s="622">
        <v>4</v>
      </c>
      <c r="G403" s="622" t="s">
        <v>239</v>
      </c>
      <c r="H403" s="639"/>
      <c r="I403" s="618" t="s">
        <v>3215</v>
      </c>
      <c r="J403" s="620">
        <v>4</v>
      </c>
      <c r="K403" s="639" t="s">
        <v>239</v>
      </c>
      <c r="L403" s="623"/>
      <c r="M403" s="618" t="s">
        <v>3215</v>
      </c>
      <c r="N403" s="619">
        <v>4</v>
      </c>
      <c r="O403" s="622" t="s">
        <v>239</v>
      </c>
      <c r="P403" s="623"/>
      <c r="Q403" s="618" t="s">
        <v>3215</v>
      </c>
      <c r="R403" s="620">
        <v>4</v>
      </c>
      <c r="S403" s="647" t="s">
        <v>239</v>
      </c>
      <c r="T403" s="623"/>
      <c r="U403" s="618" t="s">
        <v>3215</v>
      </c>
      <c r="V403" s="619">
        <v>4</v>
      </c>
      <c r="W403" s="622" t="s">
        <v>239</v>
      </c>
      <c r="X403" s="623"/>
      <c r="Y403" s="618"/>
      <c r="Z403" s="619"/>
      <c r="AA403" s="622"/>
      <c r="AB403" s="623"/>
      <c r="AC403" s="618"/>
      <c r="AD403" s="620"/>
      <c r="AE403" s="622"/>
      <c r="AF403" s="29"/>
      <c r="AH403" s="185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26"/>
      <c r="B404" s="99"/>
      <c r="C404" s="783"/>
      <c r="D404" s="75" t="str">
        <f>AG401&amp;".4"</f>
        <v>C05.4</v>
      </c>
      <c r="E404" s="20"/>
      <c r="F404" s="21"/>
      <c r="G404" s="637" t="s">
        <v>4678</v>
      </c>
      <c r="H404" s="640"/>
      <c r="I404" s="20"/>
      <c r="J404" s="22"/>
      <c r="K404" s="638" t="s">
        <v>4678</v>
      </c>
      <c r="L404" s="23"/>
      <c r="M404" s="20"/>
      <c r="N404" s="22"/>
      <c r="O404" s="637" t="s">
        <v>4678</v>
      </c>
      <c r="P404" s="23"/>
      <c r="Q404" s="20"/>
      <c r="R404" s="24"/>
      <c r="S404" s="637" t="s">
        <v>4678</v>
      </c>
      <c r="T404" s="23"/>
      <c r="U404" s="20"/>
      <c r="V404" s="24"/>
      <c r="W404" s="637" t="s">
        <v>4678</v>
      </c>
      <c r="X404" s="23"/>
      <c r="Y404" s="20"/>
      <c r="Z404" s="621"/>
      <c r="AA404" s="641"/>
      <c r="AB404" s="642"/>
      <c r="AC404" s="20"/>
      <c r="AD404" s="24"/>
      <c r="AE404" s="637"/>
      <c r="AF404" s="29"/>
      <c r="AH404" s="185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26"/>
      <c r="B405" s="99"/>
      <c r="C405" s="784" t="s">
        <v>542</v>
      </c>
      <c r="D405" s="75" t="str">
        <f>AG401&amp;".5"</f>
        <v>C05.5</v>
      </c>
      <c r="E405" s="25"/>
      <c r="F405" s="26"/>
      <c r="G405" s="26"/>
      <c r="H405" s="635"/>
      <c r="I405" s="25"/>
      <c r="J405" s="28"/>
      <c r="K405" s="635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643"/>
      <c r="AB405" s="644"/>
      <c r="AC405" s="25"/>
      <c r="AD405" s="27"/>
      <c r="AE405" s="26"/>
      <c r="AF405" s="29"/>
      <c r="AH405" s="185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26"/>
      <c r="B406" s="99"/>
      <c r="C406" s="784"/>
      <c r="D406" s="75" t="str">
        <f>AG401&amp;".6"</f>
        <v>C05.6</v>
      </c>
      <c r="E406" s="25"/>
      <c r="F406" s="26"/>
      <c r="G406" s="648"/>
      <c r="H406" s="635"/>
      <c r="I406" s="25"/>
      <c r="J406" s="28"/>
      <c r="K406" s="649"/>
      <c r="L406" s="29"/>
      <c r="M406" s="25"/>
      <c r="N406" s="28"/>
      <c r="O406" s="648"/>
      <c r="P406" s="29"/>
      <c r="Q406" s="25"/>
      <c r="R406" s="27"/>
      <c r="S406" s="648"/>
      <c r="T406" s="29"/>
      <c r="U406" s="25"/>
      <c r="V406" s="27"/>
      <c r="W406" s="648"/>
      <c r="X406" s="29"/>
      <c r="Y406" s="25"/>
      <c r="Z406" s="33"/>
      <c r="AA406" s="658"/>
      <c r="AB406" s="644"/>
      <c r="AC406" s="25"/>
      <c r="AD406" s="27"/>
      <c r="AE406" s="648"/>
      <c r="AF406" s="29"/>
      <c r="AH406" s="185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27">
        <v>12</v>
      </c>
      <c r="B407" s="98" t="str">
        <f>IF(AG407&lt;&gt;"",AH407,"")</f>
        <v>Th.Nghĩa</v>
      </c>
      <c r="C407" s="780" t="s">
        <v>0</v>
      </c>
      <c r="D407" s="76" t="str">
        <f>AG407&amp;".1"</f>
        <v>C20.1</v>
      </c>
      <c r="E407" s="15"/>
      <c r="F407" s="16"/>
      <c r="G407" s="16"/>
      <c r="H407" s="18"/>
      <c r="I407" s="15"/>
      <c r="J407" s="18"/>
      <c r="K407" s="645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/>
      <c r="Z407" s="18"/>
      <c r="AA407" s="16"/>
      <c r="AB407" s="19"/>
      <c r="AC407" s="15"/>
      <c r="AD407" s="17"/>
      <c r="AE407" s="16"/>
      <c r="AF407" s="19"/>
      <c r="AG407" s="184" t="s">
        <v>178</v>
      </c>
      <c r="AH407" s="185" t="str">
        <f>IF(AG407&lt;&gt;"",VLOOKUP(AG407,MAGV!$B$6:$G$172,2,0),"")</f>
        <v>Th.Nghĩa</v>
      </c>
      <c r="AI407" s="44">
        <f t="shared" si="10"/>
        <v>20</v>
      </c>
    </row>
    <row r="408" spans="1:35" ht="12" customHeight="1" x14ac:dyDescent="0.25">
      <c r="A408" s="326"/>
      <c r="B408" s="101">
        <f>SUM(F407:F412,J407:J412,N407:N412,R407:R412,V407:V412,Z407:Z412,AD407:AD412)</f>
        <v>20</v>
      </c>
      <c r="C408" s="781"/>
      <c r="D408" s="75" t="str">
        <f>AG407&amp;".2"</f>
        <v>C20.2</v>
      </c>
      <c r="E408" s="636"/>
      <c r="F408" s="22"/>
      <c r="G408" s="637"/>
      <c r="H408" s="23"/>
      <c r="I408" s="20"/>
      <c r="J408" s="22"/>
      <c r="K408" s="638"/>
      <c r="L408" s="23"/>
      <c r="M408" s="20"/>
      <c r="N408" s="22"/>
      <c r="O408" s="637"/>
      <c r="P408" s="23"/>
      <c r="Q408" s="20"/>
      <c r="R408" s="24"/>
      <c r="S408" s="637"/>
      <c r="T408" s="23"/>
      <c r="U408" s="20"/>
      <c r="V408" s="24"/>
      <c r="W408" s="637"/>
      <c r="X408" s="23"/>
      <c r="Y408" s="20"/>
      <c r="Z408" s="24"/>
      <c r="AA408" s="637"/>
      <c r="AB408" s="23"/>
      <c r="AC408" s="20"/>
      <c r="AD408" s="24"/>
      <c r="AE408" s="637"/>
      <c r="AF408" s="23"/>
      <c r="AH408" s="185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26"/>
      <c r="B409" s="99"/>
      <c r="C409" s="782" t="s">
        <v>1</v>
      </c>
      <c r="D409" s="75" t="str">
        <f>AG407&amp;".3"</f>
        <v>C20.3</v>
      </c>
      <c r="E409" s="618" t="s">
        <v>3215</v>
      </c>
      <c r="F409" s="622">
        <v>4</v>
      </c>
      <c r="G409" s="622" t="s">
        <v>243</v>
      </c>
      <c r="H409" s="639"/>
      <c r="I409" s="618" t="s">
        <v>3215</v>
      </c>
      <c r="J409" s="620">
        <v>4</v>
      </c>
      <c r="K409" s="639" t="s">
        <v>243</v>
      </c>
      <c r="L409" s="623"/>
      <c r="M409" s="654" t="s">
        <v>3215</v>
      </c>
      <c r="N409" s="619">
        <v>4</v>
      </c>
      <c r="O409" s="622" t="s">
        <v>243</v>
      </c>
      <c r="P409" s="623"/>
      <c r="Q409" s="618" t="s">
        <v>3215</v>
      </c>
      <c r="R409" s="620">
        <v>4</v>
      </c>
      <c r="S409" s="622" t="s">
        <v>243</v>
      </c>
      <c r="T409" s="623"/>
      <c r="U409" s="618" t="s">
        <v>3215</v>
      </c>
      <c r="V409" s="619">
        <v>4</v>
      </c>
      <c r="W409" s="622" t="s">
        <v>243</v>
      </c>
      <c r="X409" s="623"/>
      <c r="Y409" s="618"/>
      <c r="Z409" s="619"/>
      <c r="AA409" s="622"/>
      <c r="AB409" s="623"/>
      <c r="AC409" s="618"/>
      <c r="AD409" s="620"/>
      <c r="AE409" s="622"/>
      <c r="AF409" s="29"/>
      <c r="AH409" s="185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26"/>
      <c r="B410" s="99"/>
      <c r="C410" s="783"/>
      <c r="D410" s="75" t="str">
        <f>AG407&amp;".4"</f>
        <v>C20.4</v>
      </c>
      <c r="E410" s="20"/>
      <c r="F410" s="21"/>
      <c r="G410" s="637" t="s">
        <v>4677</v>
      </c>
      <c r="H410" s="640"/>
      <c r="I410" s="20"/>
      <c r="J410" s="22"/>
      <c r="K410" s="638" t="s">
        <v>4677</v>
      </c>
      <c r="L410" s="23"/>
      <c r="M410" s="20"/>
      <c r="N410" s="22"/>
      <c r="O410" s="637" t="s">
        <v>4677</v>
      </c>
      <c r="P410" s="23"/>
      <c r="Q410" s="20"/>
      <c r="R410" s="24"/>
      <c r="S410" s="637" t="s">
        <v>4677</v>
      </c>
      <c r="T410" s="23"/>
      <c r="U410" s="20"/>
      <c r="V410" s="24"/>
      <c r="W410" s="637" t="s">
        <v>4677</v>
      </c>
      <c r="X410" s="23"/>
      <c r="Y410" s="20"/>
      <c r="Z410" s="621"/>
      <c r="AA410" s="641"/>
      <c r="AB410" s="642"/>
      <c r="AC410" s="20"/>
      <c r="AD410" s="24"/>
      <c r="AE410" s="637"/>
      <c r="AF410" s="29"/>
      <c r="AH410" s="185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26"/>
      <c r="B411" s="99"/>
      <c r="C411" s="784" t="s">
        <v>542</v>
      </c>
      <c r="D411" s="75" t="str">
        <f>AG407&amp;".5"</f>
        <v>C20.5</v>
      </c>
      <c r="E411" s="25"/>
      <c r="F411" s="26"/>
      <c r="G411" s="26"/>
      <c r="H411" s="635"/>
      <c r="I411" s="25"/>
      <c r="J411" s="28"/>
      <c r="K411" s="635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643"/>
      <c r="AB411" s="644"/>
      <c r="AC411" s="25"/>
      <c r="AD411" s="27"/>
      <c r="AE411" s="26"/>
      <c r="AF411" s="29"/>
      <c r="AH411" s="185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26"/>
      <c r="B412" s="99"/>
      <c r="C412" s="784"/>
      <c r="D412" s="75" t="str">
        <f>AG407&amp;".6"</f>
        <v>C20.6</v>
      </c>
      <c r="E412" s="25"/>
      <c r="F412" s="26"/>
      <c r="G412" s="648"/>
      <c r="H412" s="635"/>
      <c r="I412" s="25"/>
      <c r="J412" s="28"/>
      <c r="K412" s="649"/>
      <c r="L412" s="29"/>
      <c r="M412" s="25"/>
      <c r="N412" s="28"/>
      <c r="O412" s="648"/>
      <c r="P412" s="29"/>
      <c r="Q412" s="25"/>
      <c r="R412" s="27"/>
      <c r="S412" s="648"/>
      <c r="T412" s="29"/>
      <c r="U412" s="25"/>
      <c r="V412" s="27"/>
      <c r="W412" s="26"/>
      <c r="X412" s="29"/>
      <c r="Y412" s="25"/>
      <c r="Z412" s="33"/>
      <c r="AA412" s="643"/>
      <c r="AB412" s="644"/>
      <c r="AC412" s="25"/>
      <c r="AD412" s="27"/>
      <c r="AE412" s="26"/>
      <c r="AF412" s="29"/>
      <c r="AH412" s="185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27">
        <v>13</v>
      </c>
      <c r="B413" s="98" t="str">
        <f>IF(AG413&lt;&gt;"",AH413,"")</f>
        <v>Th.Thanh</v>
      </c>
      <c r="C413" s="780" t="s">
        <v>0</v>
      </c>
      <c r="D413" s="76" t="str">
        <f>AG413&amp;".1"</f>
        <v>C14.1</v>
      </c>
      <c r="E413" s="15" t="s">
        <v>5031</v>
      </c>
      <c r="F413" s="16">
        <v>4</v>
      </c>
      <c r="G413" s="667"/>
      <c r="H413" s="18"/>
      <c r="I413" s="15" t="s">
        <v>5031</v>
      </c>
      <c r="J413" s="18">
        <v>4</v>
      </c>
      <c r="K413" s="668"/>
      <c r="L413" s="19"/>
      <c r="M413" s="15" t="s">
        <v>5031</v>
      </c>
      <c r="N413" s="18">
        <v>4</v>
      </c>
      <c r="O413" s="657"/>
      <c r="P413" s="19"/>
      <c r="Q413" s="15" t="s">
        <v>3218</v>
      </c>
      <c r="R413" s="17">
        <v>4</v>
      </c>
      <c r="S413" s="667"/>
      <c r="T413" s="19"/>
      <c r="U413" s="15"/>
      <c r="V413" s="18"/>
      <c r="W413" s="667"/>
      <c r="X413" s="19"/>
      <c r="Y413" s="15"/>
      <c r="Z413" s="18"/>
      <c r="AA413" s="16"/>
      <c r="AB413" s="19"/>
      <c r="AC413" s="15"/>
      <c r="AD413" s="17"/>
      <c r="AE413" s="16"/>
      <c r="AF413" s="19"/>
      <c r="AG413" s="184" t="s">
        <v>181</v>
      </c>
      <c r="AH413" s="185" t="str">
        <f>IF(AG413&lt;&gt;"",VLOOKUP(AG413,MAGV!$B$6:$G$172,2,0),"")</f>
        <v>Th.Thanh</v>
      </c>
      <c r="AI413" s="44">
        <f t="shared" si="10"/>
        <v>30</v>
      </c>
    </row>
    <row r="414" spans="1:35" ht="12" customHeight="1" x14ac:dyDescent="0.25">
      <c r="A414" s="326"/>
      <c r="B414" s="101">
        <f>SUM(F413:F418,J413:J418,N413:N418,R413:R418,V413:V418,Z413:Z418,AD413:AD418)</f>
        <v>30</v>
      </c>
      <c r="C414" s="781"/>
      <c r="D414" s="75" t="str">
        <f>AG413&amp;".2"</f>
        <v>C14.2</v>
      </c>
      <c r="E414" s="636"/>
      <c r="F414" s="22"/>
      <c r="G414" s="489" t="s">
        <v>4956</v>
      </c>
      <c r="H414" s="23"/>
      <c r="I414" s="20"/>
      <c r="J414" s="22"/>
      <c r="K414" s="704" t="s">
        <v>4956</v>
      </c>
      <c r="L414" s="23"/>
      <c r="M414" s="20"/>
      <c r="N414" s="22"/>
      <c r="O414" s="489" t="s">
        <v>4956</v>
      </c>
      <c r="P414" s="23"/>
      <c r="Q414" s="20"/>
      <c r="R414" s="24"/>
      <c r="S414" s="637" t="s">
        <v>4709</v>
      </c>
      <c r="T414" s="23"/>
      <c r="U414" s="20"/>
      <c r="V414" s="24"/>
      <c r="W414" s="637"/>
      <c r="X414" s="23"/>
      <c r="Y414" s="20"/>
      <c r="Z414" s="24"/>
      <c r="AA414" s="637"/>
      <c r="AB414" s="23"/>
      <c r="AC414" s="20"/>
      <c r="AD414" s="24"/>
      <c r="AE414" s="637"/>
      <c r="AF414" s="23"/>
      <c r="AH414" s="185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26"/>
      <c r="B415" s="99"/>
      <c r="C415" s="782" t="s">
        <v>1</v>
      </c>
      <c r="D415" s="75" t="str">
        <f>AG413&amp;".3"</f>
        <v>C14.3</v>
      </c>
      <c r="E415" s="618" t="s">
        <v>3221</v>
      </c>
      <c r="F415" s="622">
        <v>4</v>
      </c>
      <c r="G415" s="669"/>
      <c r="H415" s="639"/>
      <c r="I415" s="618" t="s">
        <v>3221</v>
      </c>
      <c r="J415" s="620">
        <v>4</v>
      </c>
      <c r="K415" s="670"/>
      <c r="L415" s="623"/>
      <c r="M415" s="618" t="s">
        <v>3221</v>
      </c>
      <c r="N415" s="619">
        <v>4</v>
      </c>
      <c r="O415" s="669"/>
      <c r="P415" s="623"/>
      <c r="Q415" s="618" t="s">
        <v>3218</v>
      </c>
      <c r="R415" s="620">
        <v>2</v>
      </c>
      <c r="S415" s="669"/>
      <c r="T415" s="623"/>
      <c r="U415" s="618"/>
      <c r="V415" s="619"/>
      <c r="W415" s="669"/>
      <c r="X415" s="623"/>
      <c r="Y415" s="618"/>
      <c r="Z415" s="619"/>
      <c r="AA415" s="622"/>
      <c r="AB415" s="623"/>
      <c r="AC415" s="618"/>
      <c r="AD415" s="620"/>
      <c r="AE415" s="622"/>
      <c r="AF415" s="29"/>
      <c r="AH415" s="185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26"/>
      <c r="B416" s="99"/>
      <c r="C416" s="783"/>
      <c r="D416" s="75" t="str">
        <f>AG413&amp;".4"</f>
        <v>C14.4</v>
      </c>
      <c r="E416" s="20"/>
      <c r="F416" s="21"/>
      <c r="G416" s="637" t="s">
        <v>4707</v>
      </c>
      <c r="H416" s="640"/>
      <c r="I416" s="20"/>
      <c r="J416" s="22"/>
      <c r="K416" s="638" t="s">
        <v>4707</v>
      </c>
      <c r="L416" s="23"/>
      <c r="M416" s="20"/>
      <c r="N416" s="22"/>
      <c r="O416" s="637" t="s">
        <v>4707</v>
      </c>
      <c r="P416" s="23"/>
      <c r="Q416" s="20"/>
      <c r="R416" s="24"/>
      <c r="S416" s="637" t="s">
        <v>4709</v>
      </c>
      <c r="T416" s="23"/>
      <c r="U416" s="20"/>
      <c r="V416" s="24"/>
      <c r="W416" s="637"/>
      <c r="X416" s="23"/>
      <c r="Y416" s="20"/>
      <c r="Z416" s="621"/>
      <c r="AA416" s="641"/>
      <c r="AB416" s="642"/>
      <c r="AC416" s="20"/>
      <c r="AD416" s="24"/>
      <c r="AE416" s="637"/>
      <c r="AF416" s="29"/>
      <c r="AH416" s="185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26"/>
      <c r="B417" s="99"/>
      <c r="C417" s="784" t="s">
        <v>542</v>
      </c>
      <c r="D417" s="75" t="str">
        <f>AG413&amp;".5"</f>
        <v>C14.5</v>
      </c>
      <c r="E417" s="25"/>
      <c r="F417" s="26"/>
      <c r="G417" s="26"/>
      <c r="H417" s="635"/>
      <c r="I417" s="25"/>
      <c r="J417" s="28"/>
      <c r="K417" s="635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643"/>
      <c r="AB417" s="644"/>
      <c r="AC417" s="25"/>
      <c r="AD417" s="27"/>
      <c r="AE417" s="26"/>
      <c r="AF417" s="29"/>
      <c r="AH417" s="185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28"/>
      <c r="B418" s="100"/>
      <c r="C418" s="785"/>
      <c r="D418" s="75" t="str">
        <f>AG413&amp;".6"</f>
        <v>C14.6</v>
      </c>
      <c r="E418" s="40"/>
      <c r="F418" s="309"/>
      <c r="G418" s="624"/>
      <c r="H418" s="650"/>
      <c r="I418" s="40"/>
      <c r="J418" s="42"/>
      <c r="K418" s="651"/>
      <c r="L418" s="308"/>
      <c r="M418" s="40"/>
      <c r="N418" s="42"/>
      <c r="O418" s="624"/>
      <c r="P418" s="308"/>
      <c r="Q418" s="40"/>
      <c r="R418" s="41"/>
      <c r="S418" s="624"/>
      <c r="T418" s="308"/>
      <c r="U418" s="40"/>
      <c r="V418" s="41"/>
      <c r="W418" s="624"/>
      <c r="X418" s="308"/>
      <c r="Y418" s="40"/>
      <c r="Z418" s="43"/>
      <c r="AA418" s="655"/>
      <c r="AB418" s="653"/>
      <c r="AC418" s="40"/>
      <c r="AD418" s="41"/>
      <c r="AE418" s="624"/>
      <c r="AF418" s="29"/>
      <c r="AH418" s="185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27">
        <v>14</v>
      </c>
      <c r="B419" s="98" t="str">
        <f>IF(AG419&lt;&gt;"",AH419,"")</f>
        <v>Th.Thể</v>
      </c>
      <c r="C419" s="780" t="s">
        <v>0</v>
      </c>
      <c r="D419" s="76" t="str">
        <f>AG419&amp;".1"</f>
        <v>C07.1</v>
      </c>
      <c r="E419" s="15" t="s">
        <v>3221</v>
      </c>
      <c r="F419" s="16">
        <v>4</v>
      </c>
      <c r="G419" s="16"/>
      <c r="H419" s="18"/>
      <c r="I419" s="15" t="s">
        <v>3221</v>
      </c>
      <c r="J419" s="18">
        <v>4</v>
      </c>
      <c r="K419" s="645"/>
      <c r="L419" s="19"/>
      <c r="M419" s="15" t="s">
        <v>3221</v>
      </c>
      <c r="N419" s="18">
        <v>4</v>
      </c>
      <c r="O419" s="16"/>
      <c r="P419" s="19"/>
      <c r="Q419" s="15" t="s">
        <v>3224</v>
      </c>
      <c r="R419" s="17">
        <v>4</v>
      </c>
      <c r="S419" s="16"/>
      <c r="T419" s="19"/>
      <c r="U419" s="15" t="s">
        <v>3224</v>
      </c>
      <c r="V419" s="18">
        <v>4</v>
      </c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84" t="s">
        <v>183</v>
      </c>
      <c r="AH419" s="185" t="str">
        <f>IF(AG419&lt;&gt;"",VLOOKUP(AG419,MAGV!$B$6:$G$172,2,0),"")</f>
        <v>Th.Thể</v>
      </c>
      <c r="AI419" s="44">
        <f t="shared" si="10"/>
        <v>40</v>
      </c>
    </row>
    <row r="420" spans="1:35" ht="12" customHeight="1" x14ac:dyDescent="0.25">
      <c r="A420" s="326"/>
      <c r="B420" s="101">
        <f>SUM(F419:F424,J419:J424,N419:N424,R419:R424,V419:V424,Z419:Z424,AD419:AD424)</f>
        <v>40</v>
      </c>
      <c r="C420" s="781"/>
      <c r="D420" s="75" t="str">
        <f>AG419&amp;".2"</f>
        <v>C07.2</v>
      </c>
      <c r="E420" s="636"/>
      <c r="F420" s="22"/>
      <c r="G420" s="637" t="s">
        <v>4704</v>
      </c>
      <c r="H420" s="23"/>
      <c r="I420" s="20"/>
      <c r="J420" s="22"/>
      <c r="K420" s="638" t="s">
        <v>4704</v>
      </c>
      <c r="L420" s="23"/>
      <c r="M420" s="20"/>
      <c r="N420" s="22"/>
      <c r="O420" s="637" t="s">
        <v>4704</v>
      </c>
      <c r="P420" s="23"/>
      <c r="Q420" s="20"/>
      <c r="R420" s="24"/>
      <c r="S420" s="637" t="s">
        <v>5016</v>
      </c>
      <c r="T420" s="23"/>
      <c r="U420" s="20"/>
      <c r="V420" s="24"/>
      <c r="W420" s="637" t="s">
        <v>5016</v>
      </c>
      <c r="X420" s="23"/>
      <c r="Y420" s="20"/>
      <c r="Z420" s="24"/>
      <c r="AA420" s="637"/>
      <c r="AB420" s="23"/>
      <c r="AC420" s="20"/>
      <c r="AD420" s="24"/>
      <c r="AE420" s="637"/>
      <c r="AF420" s="23"/>
      <c r="AH420" s="185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26"/>
      <c r="B421" s="99"/>
      <c r="C421" s="782" t="s">
        <v>1</v>
      </c>
      <c r="D421" s="75" t="str">
        <f>AG419&amp;".3"</f>
        <v>C07.3</v>
      </c>
      <c r="E421" s="618" t="s">
        <v>3221</v>
      </c>
      <c r="F421" s="622">
        <v>4</v>
      </c>
      <c r="G421" s="622"/>
      <c r="H421" s="639"/>
      <c r="I421" s="618" t="s">
        <v>3221</v>
      </c>
      <c r="J421" s="620">
        <v>4</v>
      </c>
      <c r="K421" s="639"/>
      <c r="L421" s="623"/>
      <c r="M421" s="618" t="s">
        <v>3221</v>
      </c>
      <c r="N421" s="619">
        <v>4</v>
      </c>
      <c r="O421" s="622"/>
      <c r="P421" s="623"/>
      <c r="Q421" s="618" t="s">
        <v>3224</v>
      </c>
      <c r="R421" s="620">
        <v>4</v>
      </c>
      <c r="S421" s="622"/>
      <c r="T421" s="623"/>
      <c r="U421" s="618" t="s">
        <v>3224</v>
      </c>
      <c r="V421" s="619">
        <v>4</v>
      </c>
      <c r="W421" s="622"/>
      <c r="X421" s="623"/>
      <c r="Y421" s="618"/>
      <c r="Z421" s="619"/>
      <c r="AA421" s="622"/>
      <c r="AB421" s="623"/>
      <c r="AC421" s="618"/>
      <c r="AD421" s="620"/>
      <c r="AE421" s="622"/>
      <c r="AF421" s="29"/>
      <c r="AH421" s="185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26"/>
      <c r="B422" s="99"/>
      <c r="C422" s="783"/>
      <c r="D422" s="75" t="str">
        <f>AG419&amp;".4"</f>
        <v>C07.4</v>
      </c>
      <c r="E422" s="20"/>
      <c r="F422" s="21"/>
      <c r="G422" s="637" t="s">
        <v>4705</v>
      </c>
      <c r="H422" s="640"/>
      <c r="I422" s="20"/>
      <c r="J422" s="22"/>
      <c r="K422" s="638" t="s">
        <v>4705</v>
      </c>
      <c r="L422" s="23"/>
      <c r="M422" s="20"/>
      <c r="N422" s="22"/>
      <c r="O422" s="637" t="s">
        <v>4705</v>
      </c>
      <c r="P422" s="23"/>
      <c r="Q422" s="20"/>
      <c r="R422" s="24"/>
      <c r="S422" s="637" t="s">
        <v>5017</v>
      </c>
      <c r="T422" s="23"/>
      <c r="U422" s="20"/>
      <c r="V422" s="24"/>
      <c r="W422" s="637" t="s">
        <v>5017</v>
      </c>
      <c r="X422" s="23"/>
      <c r="Y422" s="20"/>
      <c r="Z422" s="621"/>
      <c r="AA422" s="641"/>
      <c r="AB422" s="642"/>
      <c r="AC422" s="20"/>
      <c r="AD422" s="24"/>
      <c r="AE422" s="637"/>
      <c r="AF422" s="29"/>
      <c r="AH422" s="185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26"/>
      <c r="B423" s="99"/>
      <c r="C423" s="784" t="s">
        <v>542</v>
      </c>
      <c r="D423" s="75" t="str">
        <f>AG419&amp;".5"</f>
        <v>C07.5</v>
      </c>
      <c r="E423" s="25"/>
      <c r="F423" s="26"/>
      <c r="G423" s="26"/>
      <c r="H423" s="635"/>
      <c r="I423" s="25"/>
      <c r="J423" s="28"/>
      <c r="K423" s="635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643"/>
      <c r="AB423" s="644"/>
      <c r="AC423" s="25"/>
      <c r="AD423" s="27"/>
      <c r="AE423" s="26"/>
      <c r="AF423" s="29"/>
      <c r="AH423" s="185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28"/>
      <c r="B424" s="100"/>
      <c r="C424" s="785"/>
      <c r="D424" s="75" t="str">
        <f>AG419&amp;".6"</f>
        <v>C07.6</v>
      </c>
      <c r="E424" s="40"/>
      <c r="F424" s="309"/>
      <c r="G424" s="624"/>
      <c r="H424" s="650"/>
      <c r="I424" s="40"/>
      <c r="J424" s="42"/>
      <c r="K424" s="651"/>
      <c r="L424" s="308"/>
      <c r="M424" s="40"/>
      <c r="N424" s="42"/>
      <c r="O424" s="624"/>
      <c r="P424" s="308"/>
      <c r="Q424" s="40"/>
      <c r="R424" s="41"/>
      <c r="S424" s="624"/>
      <c r="T424" s="308"/>
      <c r="U424" s="40"/>
      <c r="V424" s="41"/>
      <c r="W424" s="624"/>
      <c r="X424" s="308"/>
      <c r="Y424" s="40"/>
      <c r="Z424" s="43"/>
      <c r="AA424" s="655"/>
      <c r="AB424" s="653"/>
      <c r="AC424" s="40"/>
      <c r="AD424" s="41"/>
      <c r="AE424" s="309"/>
      <c r="AF424" s="29"/>
      <c r="AH424" s="185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26"/>
      <c r="B425" s="99"/>
      <c r="C425" s="126"/>
      <c r="D425" s="76" t="str">
        <f>AG425&amp;".1"</f>
        <v>.1</v>
      </c>
      <c r="E425" s="25"/>
      <c r="F425" s="26"/>
      <c r="G425" s="26"/>
      <c r="H425" s="26"/>
      <c r="I425" s="25"/>
      <c r="J425" s="28"/>
      <c r="K425" s="635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643"/>
      <c r="AB425" s="644"/>
      <c r="AC425" s="25"/>
      <c r="AD425" s="27"/>
      <c r="AE425" s="26"/>
      <c r="AF425" s="29"/>
      <c r="AH425" s="185"/>
      <c r="AI425" s="44" t="str">
        <f t="shared" si="10"/>
        <v/>
      </c>
    </row>
    <row r="426" spans="1:35" ht="12" customHeight="1" x14ac:dyDescent="0.25">
      <c r="A426" s="326"/>
      <c r="B426" s="99"/>
      <c r="C426" s="126"/>
      <c r="D426" s="75" t="str">
        <f>AG425&amp;".2"</f>
        <v>.2</v>
      </c>
      <c r="E426" s="25"/>
      <c r="F426" s="26"/>
      <c r="G426" s="26"/>
      <c r="H426" s="26"/>
      <c r="I426" s="25"/>
      <c r="J426" s="28"/>
      <c r="K426" s="635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643"/>
      <c r="AB426" s="644"/>
      <c r="AC426" s="25"/>
      <c r="AD426" s="27"/>
      <c r="AE426" s="26"/>
      <c r="AF426" s="29"/>
      <c r="AH426" s="185"/>
      <c r="AI426" s="44" t="str">
        <f t="shared" si="10"/>
        <v/>
      </c>
    </row>
    <row r="427" spans="1:35" ht="12" customHeight="1" x14ac:dyDescent="0.25">
      <c r="A427" s="326"/>
      <c r="B427" s="99"/>
      <c r="C427" s="126"/>
      <c r="D427" s="75" t="str">
        <f>AG425&amp;".3"</f>
        <v>.3</v>
      </c>
      <c r="E427" s="25"/>
      <c r="F427" s="26"/>
      <c r="G427" s="26"/>
      <c r="H427" s="26"/>
      <c r="I427" s="25"/>
      <c r="J427" s="28"/>
      <c r="K427" s="635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643"/>
      <c r="AB427" s="644"/>
      <c r="AC427" s="25"/>
      <c r="AD427" s="27"/>
      <c r="AE427" s="26"/>
      <c r="AF427" s="29"/>
      <c r="AH427" s="185"/>
      <c r="AI427" s="44" t="str">
        <f t="shared" si="10"/>
        <v/>
      </c>
    </row>
    <row r="428" spans="1:35" ht="12" customHeight="1" x14ac:dyDescent="0.25">
      <c r="A428" s="326"/>
      <c r="B428" s="99"/>
      <c r="C428" s="126"/>
      <c r="D428" s="75" t="str">
        <f>AG425&amp;".4"</f>
        <v>.4</v>
      </c>
      <c r="E428" s="25"/>
      <c r="F428" s="26"/>
      <c r="G428" s="26"/>
      <c r="H428" s="26"/>
      <c r="I428" s="25"/>
      <c r="J428" s="28"/>
      <c r="K428" s="635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643"/>
      <c r="AB428" s="644"/>
      <c r="AC428" s="25"/>
      <c r="AD428" s="27"/>
      <c r="AE428" s="26"/>
      <c r="AF428" s="29"/>
      <c r="AH428" s="185"/>
      <c r="AI428" s="44" t="str">
        <f t="shared" si="10"/>
        <v/>
      </c>
    </row>
    <row r="429" spans="1:35" ht="12" customHeight="1" x14ac:dyDescent="0.25">
      <c r="A429" s="326"/>
      <c r="B429" s="99"/>
      <c r="C429" s="126"/>
      <c r="D429" s="75" t="str">
        <f>AG425&amp;".5"</f>
        <v>.5</v>
      </c>
      <c r="E429" s="25"/>
      <c r="F429" s="26"/>
      <c r="G429" s="26"/>
      <c r="H429" s="26"/>
      <c r="I429" s="25"/>
      <c r="J429" s="28"/>
      <c r="K429" s="635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643"/>
      <c r="AB429" s="644"/>
      <c r="AC429" s="25"/>
      <c r="AD429" s="27"/>
      <c r="AE429" s="26"/>
      <c r="AF429" s="29"/>
      <c r="AH429" s="185"/>
      <c r="AI429" s="44" t="str">
        <f t="shared" si="10"/>
        <v/>
      </c>
    </row>
    <row r="430" spans="1:35" ht="12" customHeight="1" x14ac:dyDescent="0.25">
      <c r="A430" s="326"/>
      <c r="B430" s="99"/>
      <c r="C430" s="126"/>
      <c r="D430" s="75" t="str">
        <f>AG425&amp;".6"</f>
        <v>.6</v>
      </c>
      <c r="E430" s="25"/>
      <c r="F430" s="26"/>
      <c r="G430" s="26"/>
      <c r="H430" s="26"/>
      <c r="I430" s="25"/>
      <c r="J430" s="28"/>
      <c r="K430" s="635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643"/>
      <c r="AB430" s="644"/>
      <c r="AC430" s="25"/>
      <c r="AD430" s="27"/>
      <c r="AE430" s="26"/>
      <c r="AF430" s="29"/>
      <c r="AH430" s="185"/>
      <c r="AI430" s="44" t="str">
        <f t="shared" si="10"/>
        <v/>
      </c>
    </row>
    <row r="431" spans="1:35" ht="13.5" customHeight="1" x14ac:dyDescent="0.25">
      <c r="A431" s="327">
        <v>1</v>
      </c>
      <c r="B431" s="98" t="str">
        <f>IF(AG431&lt;&gt;"",AH431,"")</f>
        <v>Th.Đức</v>
      </c>
      <c r="C431" s="780" t="s">
        <v>0</v>
      </c>
      <c r="D431" s="76" t="str">
        <f>AG431&amp;".1"</f>
        <v>N02.1</v>
      </c>
      <c r="E431" s="15"/>
      <c r="F431" s="16"/>
      <c r="G431" s="16"/>
      <c r="H431" s="18"/>
      <c r="I431" s="15"/>
      <c r="J431" s="18"/>
      <c r="K431" s="645"/>
      <c r="L431" s="19"/>
      <c r="M431" s="15"/>
      <c r="N431" s="18"/>
      <c r="O431" s="16"/>
      <c r="P431" s="19"/>
      <c r="Q431" s="15"/>
      <c r="R431" s="17"/>
      <c r="S431" s="16"/>
      <c r="T431" s="19"/>
      <c r="U431" s="15"/>
      <c r="V431" s="18"/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84" t="s">
        <v>188</v>
      </c>
      <c r="AH431" s="185" t="str">
        <f>IF(AG431&lt;&gt;"",VLOOKUP(AG431,MAGV!$B$6:$G$172,2,0),"")</f>
        <v>Th.Đức</v>
      </c>
      <c r="AI431" s="44">
        <f t="shared" si="10"/>
        <v>0</v>
      </c>
    </row>
    <row r="432" spans="1:35" ht="10.5" customHeight="1" x14ac:dyDescent="0.25">
      <c r="A432" s="326"/>
      <c r="B432" s="101">
        <f>SUM(F431:F436,J431:J436,N431:N436,R431:R436,V431:V436,Z431:Z436,AD431:AD436)</f>
        <v>0</v>
      </c>
      <c r="C432" s="781"/>
      <c r="D432" s="75" t="str">
        <f>AG431&amp;".2"</f>
        <v>N02.2</v>
      </c>
      <c r="E432" s="636"/>
      <c r="F432" s="22"/>
      <c r="G432" s="637"/>
      <c r="H432" s="23"/>
      <c r="I432" s="20"/>
      <c r="J432" s="22"/>
      <c r="K432" s="638"/>
      <c r="L432" s="23"/>
      <c r="M432" s="20"/>
      <c r="N432" s="22"/>
      <c r="O432" s="637"/>
      <c r="P432" s="23"/>
      <c r="Q432" s="20"/>
      <c r="R432" s="24"/>
      <c r="S432" s="637"/>
      <c r="T432" s="23"/>
      <c r="U432" s="20"/>
      <c r="V432" s="24"/>
      <c r="W432" s="637"/>
      <c r="X432" s="23"/>
      <c r="Y432" s="20"/>
      <c r="Z432" s="24"/>
      <c r="AA432" s="637"/>
      <c r="AB432" s="23"/>
      <c r="AC432" s="20"/>
      <c r="AD432" s="24"/>
      <c r="AE432" s="637"/>
      <c r="AF432" s="23"/>
      <c r="AH432" s="185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26"/>
      <c r="B433" s="99"/>
      <c r="C433" s="782" t="s">
        <v>1</v>
      </c>
      <c r="D433" s="75" t="str">
        <f>AG431&amp;".3"</f>
        <v>N02.3</v>
      </c>
      <c r="E433" s="618"/>
      <c r="F433" s="622"/>
      <c r="G433" s="622"/>
      <c r="H433" s="639"/>
      <c r="I433" s="618"/>
      <c r="J433" s="620"/>
      <c r="K433" s="639"/>
      <c r="L433" s="623"/>
      <c r="M433" s="618"/>
      <c r="N433" s="619"/>
      <c r="O433" s="622"/>
      <c r="P433" s="623"/>
      <c r="Q433" s="618"/>
      <c r="R433" s="620"/>
      <c r="S433" s="622"/>
      <c r="T433" s="623"/>
      <c r="U433" s="618"/>
      <c r="V433" s="619"/>
      <c r="W433" s="622"/>
      <c r="X433" s="623"/>
      <c r="Y433" s="618"/>
      <c r="Z433" s="619"/>
      <c r="AA433" s="622"/>
      <c r="AB433" s="623"/>
      <c r="AC433" s="618"/>
      <c r="AD433" s="620"/>
      <c r="AE433" s="622"/>
      <c r="AF433" s="29"/>
      <c r="AH433" s="185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26"/>
      <c r="B434" s="99"/>
      <c r="C434" s="783"/>
      <c r="D434" s="75" t="str">
        <f>AG431&amp;".4"</f>
        <v>N02.4</v>
      </c>
      <c r="E434" s="20"/>
      <c r="F434" s="21"/>
      <c r="G434" s="637"/>
      <c r="H434" s="640"/>
      <c r="I434" s="20"/>
      <c r="J434" s="22"/>
      <c r="K434" s="638"/>
      <c r="L434" s="23"/>
      <c r="M434" s="20"/>
      <c r="N434" s="22"/>
      <c r="O434" s="637"/>
      <c r="P434" s="23"/>
      <c r="Q434" s="20"/>
      <c r="R434" s="24"/>
      <c r="S434" s="637"/>
      <c r="T434" s="23"/>
      <c r="U434" s="20"/>
      <c r="V434" s="24"/>
      <c r="W434" s="637"/>
      <c r="X434" s="23"/>
      <c r="Y434" s="20"/>
      <c r="Z434" s="621"/>
      <c r="AA434" s="641"/>
      <c r="AB434" s="642"/>
      <c r="AC434" s="20"/>
      <c r="AD434" s="24"/>
      <c r="AE434" s="637"/>
      <c r="AF434" s="29"/>
      <c r="AH434" s="185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26"/>
      <c r="B435" s="99"/>
      <c r="C435" s="784" t="s">
        <v>542</v>
      </c>
      <c r="D435" s="75" t="str">
        <f>AG431&amp;".5"</f>
        <v>N02.5</v>
      </c>
      <c r="E435" s="25"/>
      <c r="F435" s="26"/>
      <c r="G435" s="26"/>
      <c r="H435" s="635"/>
      <c r="I435" s="25"/>
      <c r="J435" s="28"/>
      <c r="K435" s="635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643"/>
      <c r="AB435" s="644"/>
      <c r="AC435" s="25"/>
      <c r="AD435" s="27"/>
      <c r="AE435" s="26"/>
      <c r="AF435" s="29"/>
      <c r="AH435" s="185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26"/>
      <c r="B436" s="99"/>
      <c r="C436" s="784"/>
      <c r="D436" s="75" t="str">
        <f>AG431&amp;".6"</f>
        <v>N02.6</v>
      </c>
      <c r="E436" s="25"/>
      <c r="F436" s="26"/>
      <c r="G436" s="648"/>
      <c r="H436" s="635"/>
      <c r="I436" s="25"/>
      <c r="J436" s="28"/>
      <c r="K436" s="649"/>
      <c r="L436" s="29"/>
      <c r="M436" s="25"/>
      <c r="N436" s="28"/>
      <c r="O436" s="648"/>
      <c r="P436" s="29"/>
      <c r="Q436" s="25"/>
      <c r="R436" s="27"/>
      <c r="S436" s="648"/>
      <c r="T436" s="29"/>
      <c r="U436" s="25"/>
      <c r="V436" s="27"/>
      <c r="W436" s="648"/>
      <c r="X436" s="29"/>
      <c r="Y436" s="25"/>
      <c r="Z436" s="33"/>
      <c r="AA436" s="658"/>
      <c r="AB436" s="644"/>
      <c r="AC436" s="25"/>
      <c r="AD436" s="27"/>
      <c r="AE436" s="26"/>
      <c r="AF436" s="29"/>
      <c r="AH436" s="185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27">
        <v>2</v>
      </c>
      <c r="B437" s="98" t="str">
        <f>IF(AG437&lt;&gt;"",AH437,"")</f>
        <v>C.Hiền</v>
      </c>
      <c r="C437" s="780" t="s">
        <v>0</v>
      </c>
      <c r="D437" s="76" t="str">
        <f>AG437&amp;".1"</f>
        <v>N04.1</v>
      </c>
      <c r="E437" s="15"/>
      <c r="F437" s="16"/>
      <c r="G437" s="657"/>
      <c r="H437" s="18"/>
      <c r="I437" s="15"/>
      <c r="J437" s="18"/>
      <c r="K437" s="645"/>
      <c r="L437" s="19"/>
      <c r="M437" s="15" t="s">
        <v>3196</v>
      </c>
      <c r="N437" s="18">
        <v>4</v>
      </c>
      <c r="O437" s="16" t="s">
        <v>456</v>
      </c>
      <c r="P437" s="19"/>
      <c r="Q437" s="15"/>
      <c r="R437" s="17"/>
      <c r="S437" s="16"/>
      <c r="T437" s="19"/>
      <c r="U437" s="15" t="s">
        <v>3196</v>
      </c>
      <c r="V437" s="18">
        <v>4</v>
      </c>
      <c r="W437" s="16" t="s">
        <v>456</v>
      </c>
      <c r="X437" s="19"/>
      <c r="Y437" s="15"/>
      <c r="Z437" s="18"/>
      <c r="AA437" s="16"/>
      <c r="AB437" s="19"/>
      <c r="AC437" s="15"/>
      <c r="AD437" s="17"/>
      <c r="AE437" s="16"/>
      <c r="AF437" s="19"/>
      <c r="AG437" s="184" t="s">
        <v>195</v>
      </c>
      <c r="AH437" s="185" t="str">
        <f>IF(AG437&lt;&gt;"",VLOOKUP(AG437,MAGV!$B$6:$G$172,2,0),"")</f>
        <v>C.Hiền</v>
      </c>
      <c r="AI437" s="44">
        <f t="shared" si="10"/>
        <v>25</v>
      </c>
    </row>
    <row r="438" spans="1:35" ht="10.5" customHeight="1" x14ac:dyDescent="0.25">
      <c r="A438" s="326"/>
      <c r="B438" s="101">
        <f>SUM(F437:F442,J437:J442,N437:N442,R437:R442,V437:V442,Z437:Z442,AD437:AD442)</f>
        <v>25</v>
      </c>
      <c r="C438" s="781"/>
      <c r="D438" s="75" t="str">
        <f>AG437&amp;".2"</f>
        <v>N04.2</v>
      </c>
      <c r="E438" s="636"/>
      <c r="F438" s="22"/>
      <c r="G438" s="637"/>
      <c r="H438" s="23"/>
      <c r="I438" s="20"/>
      <c r="J438" s="22"/>
      <c r="K438" s="638"/>
      <c r="L438" s="23"/>
      <c r="M438" s="20"/>
      <c r="N438" s="22"/>
      <c r="O438" s="637" t="s">
        <v>4686</v>
      </c>
      <c r="P438" s="23"/>
      <c r="Q438" s="20"/>
      <c r="R438" s="24"/>
      <c r="S438" s="637"/>
      <c r="T438" s="23"/>
      <c r="U438" s="20"/>
      <c r="V438" s="24"/>
      <c r="W438" s="637" t="s">
        <v>4686</v>
      </c>
      <c r="X438" s="23"/>
      <c r="Y438" s="20"/>
      <c r="Z438" s="24"/>
      <c r="AA438" s="637"/>
      <c r="AB438" s="23"/>
      <c r="AC438" s="20"/>
      <c r="AD438" s="24"/>
      <c r="AE438" s="637"/>
      <c r="AF438" s="23"/>
      <c r="AH438" s="185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26"/>
      <c r="B439" s="99"/>
      <c r="C439" s="782" t="s">
        <v>1</v>
      </c>
      <c r="D439" s="75" t="str">
        <f>AG437&amp;".3"</f>
        <v>N04.3</v>
      </c>
      <c r="E439" s="618" t="s">
        <v>1256</v>
      </c>
      <c r="F439" s="622">
        <v>4</v>
      </c>
      <c r="G439" s="622" t="s">
        <v>456</v>
      </c>
      <c r="H439" s="639"/>
      <c r="I439" s="618" t="s">
        <v>1256</v>
      </c>
      <c r="J439" s="620">
        <v>4</v>
      </c>
      <c r="K439" s="639" t="s">
        <v>456</v>
      </c>
      <c r="L439" s="623"/>
      <c r="M439" s="618"/>
      <c r="N439" s="619"/>
      <c r="O439" s="622"/>
      <c r="P439" s="623"/>
      <c r="Q439" s="618" t="s">
        <v>1256</v>
      </c>
      <c r="R439" s="620">
        <v>4</v>
      </c>
      <c r="S439" s="622" t="s">
        <v>456</v>
      </c>
      <c r="T439" s="623"/>
      <c r="U439" s="618" t="s">
        <v>1256</v>
      </c>
      <c r="V439" s="619">
        <v>5</v>
      </c>
      <c r="W439" s="622"/>
      <c r="X439" s="623"/>
      <c r="Y439" s="618"/>
      <c r="Z439" s="619"/>
      <c r="AA439" s="622"/>
      <c r="AB439" s="623"/>
      <c r="AC439" s="618"/>
      <c r="AD439" s="620"/>
      <c r="AE439" s="622"/>
      <c r="AF439" s="29"/>
      <c r="AH439" s="185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26"/>
      <c r="B440" s="99"/>
      <c r="C440" s="783"/>
      <c r="D440" s="75" t="str">
        <f>AG437&amp;".4"</f>
        <v>N04.4</v>
      </c>
      <c r="E440" s="20"/>
      <c r="F440" s="21"/>
      <c r="G440" s="489" t="s">
        <v>5063</v>
      </c>
      <c r="H440" s="640"/>
      <c r="I440" s="20"/>
      <c r="J440" s="22"/>
      <c r="K440" s="704" t="s">
        <v>4957</v>
      </c>
      <c r="L440" s="23"/>
      <c r="M440" s="20"/>
      <c r="N440" s="22"/>
      <c r="O440" s="637"/>
      <c r="P440" s="23"/>
      <c r="Q440" s="20"/>
      <c r="R440" s="24"/>
      <c r="S440" s="637" t="s">
        <v>4894</v>
      </c>
      <c r="T440" s="23"/>
      <c r="U440" s="20"/>
      <c r="V440" s="24"/>
      <c r="W440" s="637" t="s">
        <v>3586</v>
      </c>
      <c r="X440" s="23"/>
      <c r="Y440" s="20"/>
      <c r="Z440" s="621"/>
      <c r="AA440" s="641"/>
      <c r="AB440" s="642"/>
      <c r="AC440" s="20"/>
      <c r="AD440" s="24"/>
      <c r="AE440" s="637"/>
      <c r="AF440" s="29"/>
      <c r="AH440" s="185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26"/>
      <c r="B441" s="99"/>
      <c r="C441" s="784" t="s">
        <v>542</v>
      </c>
      <c r="D441" s="75" t="str">
        <f>AG437&amp;".5"</f>
        <v>N04.5</v>
      </c>
      <c r="E441" s="25"/>
      <c r="F441" s="26"/>
      <c r="G441" s="26"/>
      <c r="H441" s="635"/>
      <c r="I441" s="25"/>
      <c r="J441" s="28"/>
      <c r="K441" s="635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643"/>
      <c r="AB441" s="644"/>
      <c r="AC441" s="25"/>
      <c r="AD441" s="27"/>
      <c r="AE441" s="26"/>
      <c r="AF441" s="29"/>
      <c r="AH441" s="185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26"/>
      <c r="B442" s="99"/>
      <c r="C442" s="784"/>
      <c r="D442" s="75" t="str">
        <f>AG437&amp;".6"</f>
        <v>N04.6</v>
      </c>
      <c r="E442" s="25"/>
      <c r="F442" s="26"/>
      <c r="G442" s="648"/>
      <c r="H442" s="635"/>
      <c r="I442" s="25"/>
      <c r="J442" s="28"/>
      <c r="K442" s="649"/>
      <c r="L442" s="29"/>
      <c r="M442" s="25"/>
      <c r="N442" s="28"/>
      <c r="O442" s="648"/>
      <c r="P442" s="29"/>
      <c r="Q442" s="25"/>
      <c r="R442" s="27"/>
      <c r="S442" s="648"/>
      <c r="T442" s="29"/>
      <c r="U442" s="25"/>
      <c r="V442" s="27"/>
      <c r="W442" s="648"/>
      <c r="X442" s="29"/>
      <c r="Y442" s="25"/>
      <c r="Z442" s="33"/>
      <c r="AA442" s="658"/>
      <c r="AB442" s="644"/>
      <c r="AC442" s="25"/>
      <c r="AD442" s="27"/>
      <c r="AE442" s="26"/>
      <c r="AF442" s="29"/>
      <c r="AH442" s="185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27">
        <v>3</v>
      </c>
      <c r="B443" s="98" t="str">
        <f>IF(AG443&lt;&gt;"",AH443,"")</f>
        <v>Hương</v>
      </c>
      <c r="C443" s="780" t="s">
        <v>0</v>
      </c>
      <c r="D443" s="76" t="str">
        <f>AG443&amp;".1"</f>
        <v>N06.1</v>
      </c>
      <c r="E443" s="15"/>
      <c r="F443" s="16"/>
      <c r="G443" s="16"/>
      <c r="H443" s="18"/>
      <c r="I443" s="15"/>
      <c r="J443" s="18"/>
      <c r="K443" s="645"/>
      <c r="L443" s="19"/>
      <c r="M443" s="15" t="s">
        <v>2148</v>
      </c>
      <c r="N443" s="18">
        <v>4</v>
      </c>
      <c r="O443" s="16" t="s">
        <v>398</v>
      </c>
      <c r="P443" s="19"/>
      <c r="Q443" s="15" t="s">
        <v>2148</v>
      </c>
      <c r="R443" s="17">
        <v>4</v>
      </c>
      <c r="S443" s="16" t="s">
        <v>398</v>
      </c>
      <c r="T443" s="19"/>
      <c r="U443" s="15"/>
      <c r="V443" s="18"/>
      <c r="W443" s="16"/>
      <c r="X443" s="19"/>
      <c r="Y443" s="15" t="s">
        <v>2148</v>
      </c>
      <c r="Z443" s="18">
        <v>5</v>
      </c>
      <c r="AA443" s="16"/>
      <c r="AB443" s="19"/>
      <c r="AC443" s="15"/>
      <c r="AD443" s="17"/>
      <c r="AE443" s="16"/>
      <c r="AF443" s="19"/>
      <c r="AG443" s="184" t="s">
        <v>199</v>
      </c>
      <c r="AH443" s="185" t="str">
        <f>IF(AG443&lt;&gt;"",VLOOKUP(AG443,MAGV!$B$6:$G$172,2,0),"")</f>
        <v>Hương</v>
      </c>
      <c r="AI443" s="44">
        <f t="shared" si="10"/>
        <v>39</v>
      </c>
    </row>
    <row r="444" spans="1:35" ht="10.5" customHeight="1" x14ac:dyDescent="0.25">
      <c r="A444" s="326"/>
      <c r="B444" s="101">
        <f>SUM(F443:F448,J443:J448,N443:N448,R443:R448,V443:V448,Z443:Z448,AD443:AD448)</f>
        <v>39</v>
      </c>
      <c r="C444" s="781"/>
      <c r="D444" s="75" t="str">
        <f>AG443&amp;".2"</f>
        <v>N06.2</v>
      </c>
      <c r="E444" s="636"/>
      <c r="F444" s="22"/>
      <c r="G444" s="637"/>
      <c r="H444" s="23"/>
      <c r="I444" s="20"/>
      <c r="J444" s="22"/>
      <c r="K444" s="638"/>
      <c r="L444" s="23"/>
      <c r="M444" s="20"/>
      <c r="N444" s="22"/>
      <c r="O444" s="489" t="s">
        <v>5001</v>
      </c>
      <c r="P444" s="23"/>
      <c r="Q444" s="20"/>
      <c r="R444" s="24"/>
      <c r="S444" s="489" t="s">
        <v>5001</v>
      </c>
      <c r="T444" s="23"/>
      <c r="U444" s="20"/>
      <c r="V444" s="24"/>
      <c r="W444" s="637"/>
      <c r="X444" s="23"/>
      <c r="Y444" s="20"/>
      <c r="Z444" s="24"/>
      <c r="AA444" s="637" t="s">
        <v>5021</v>
      </c>
      <c r="AB444" s="23"/>
      <c r="AC444" s="20"/>
      <c r="AD444" s="24"/>
      <c r="AE444" s="666"/>
      <c r="AF444" s="23"/>
      <c r="AH444" s="185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26"/>
      <c r="B445" s="99"/>
      <c r="C445" s="782" t="s">
        <v>1</v>
      </c>
      <c r="D445" s="75" t="str">
        <f>AG443&amp;".3"</f>
        <v>N06.3</v>
      </c>
      <c r="E445" s="618" t="s">
        <v>2148</v>
      </c>
      <c r="F445" s="622">
        <v>4</v>
      </c>
      <c r="G445" s="647" t="s">
        <v>398</v>
      </c>
      <c r="H445" s="639"/>
      <c r="I445" s="618" t="s">
        <v>2148</v>
      </c>
      <c r="J445" s="620">
        <v>4</v>
      </c>
      <c r="K445" s="646" t="s">
        <v>398</v>
      </c>
      <c r="L445" s="623"/>
      <c r="M445" s="618" t="s">
        <v>2148</v>
      </c>
      <c r="N445" s="619">
        <v>4</v>
      </c>
      <c r="O445" s="647" t="s">
        <v>398</v>
      </c>
      <c r="P445" s="623"/>
      <c r="Q445" s="618" t="s">
        <v>3523</v>
      </c>
      <c r="R445" s="620">
        <v>4</v>
      </c>
      <c r="S445" s="647" t="s">
        <v>398</v>
      </c>
      <c r="T445" s="623"/>
      <c r="U445" s="618" t="s">
        <v>2148</v>
      </c>
      <c r="V445" s="619">
        <v>5</v>
      </c>
      <c r="W445" s="647"/>
      <c r="X445" s="623"/>
      <c r="Y445" s="618" t="s">
        <v>2148</v>
      </c>
      <c r="Z445" s="619">
        <v>5</v>
      </c>
      <c r="AA445" s="622"/>
      <c r="AB445" s="623"/>
      <c r="AC445" s="618"/>
      <c r="AD445" s="620"/>
      <c r="AE445" s="622"/>
      <c r="AF445" s="29"/>
      <c r="AH445" s="185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26"/>
      <c r="B446" s="99"/>
      <c r="C446" s="783"/>
      <c r="D446" s="75" t="str">
        <f>AG443&amp;".4"</f>
        <v>N06.4</v>
      </c>
      <c r="E446" s="20"/>
      <c r="F446" s="21"/>
      <c r="G446" s="489" t="s">
        <v>5001</v>
      </c>
      <c r="H446" s="640"/>
      <c r="I446" s="20"/>
      <c r="J446" s="22"/>
      <c r="K446" s="638" t="s">
        <v>4898</v>
      </c>
      <c r="L446" s="23"/>
      <c r="M446" s="20"/>
      <c r="N446" s="22"/>
      <c r="O446" s="637" t="s">
        <v>4898</v>
      </c>
      <c r="P446" s="23"/>
      <c r="Q446" s="20"/>
      <c r="R446" s="24"/>
      <c r="S446" s="637" t="s">
        <v>4897</v>
      </c>
      <c r="T446" s="23"/>
      <c r="U446" s="20"/>
      <c r="V446" s="24"/>
      <c r="W446" s="637" t="s">
        <v>5021</v>
      </c>
      <c r="X446" s="23"/>
      <c r="Y446" s="20"/>
      <c r="Z446" s="621"/>
      <c r="AA446" s="641" t="s">
        <v>5021</v>
      </c>
      <c r="AB446" s="642"/>
      <c r="AC446" s="20"/>
      <c r="AD446" s="24"/>
      <c r="AE446" s="666"/>
      <c r="AF446" s="29"/>
      <c r="AH446" s="185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26"/>
      <c r="B447" s="99"/>
      <c r="C447" s="784" t="s">
        <v>542</v>
      </c>
      <c r="D447" s="75" t="str">
        <f>AG443&amp;".5"</f>
        <v>N06.5</v>
      </c>
      <c r="E447" s="25"/>
      <c r="F447" s="26"/>
      <c r="G447" s="26"/>
      <c r="H447" s="635"/>
      <c r="I447" s="25"/>
      <c r="J447" s="28"/>
      <c r="K447" s="635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643"/>
      <c r="AB447" s="644"/>
      <c r="AC447" s="25"/>
      <c r="AD447" s="27"/>
      <c r="AE447" s="26"/>
      <c r="AF447" s="29"/>
      <c r="AH447" s="185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26"/>
      <c r="B448" s="99"/>
      <c r="C448" s="784"/>
      <c r="D448" s="75" t="str">
        <f>AG443&amp;".6"</f>
        <v>N06.6</v>
      </c>
      <c r="E448" s="25"/>
      <c r="F448" s="26"/>
      <c r="G448" s="648"/>
      <c r="H448" s="635"/>
      <c r="I448" s="25"/>
      <c r="J448" s="28"/>
      <c r="K448" s="649"/>
      <c r="L448" s="29"/>
      <c r="M448" s="25"/>
      <c r="N448" s="28"/>
      <c r="O448" s="648"/>
      <c r="P448" s="29"/>
      <c r="Q448" s="25"/>
      <c r="R448" s="27"/>
      <c r="S448" s="648"/>
      <c r="T448" s="29"/>
      <c r="U448" s="25"/>
      <c r="V448" s="27"/>
      <c r="W448" s="26"/>
      <c r="X448" s="29"/>
      <c r="Y448" s="25"/>
      <c r="Z448" s="33"/>
      <c r="AA448" s="643"/>
      <c r="AB448" s="644"/>
      <c r="AC448" s="25"/>
      <c r="AD448" s="27"/>
      <c r="AE448" s="26"/>
      <c r="AF448" s="29"/>
      <c r="AH448" s="185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27">
        <v>4</v>
      </c>
      <c r="B449" s="98" t="str">
        <f>IF(AG449&lt;&gt;"",AH449,"")</f>
        <v>C.Lý</v>
      </c>
      <c r="C449" s="780" t="s">
        <v>0</v>
      </c>
      <c r="D449" s="76" t="str">
        <f>AG449&amp;".1"</f>
        <v>N08.1</v>
      </c>
      <c r="E449" s="15"/>
      <c r="F449" s="16"/>
      <c r="G449" s="16"/>
      <c r="H449" s="18"/>
      <c r="I449" s="15"/>
      <c r="J449" s="18"/>
      <c r="K449" s="645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4" t="s">
        <v>202</v>
      </c>
      <c r="AH449" s="185" t="str">
        <f>IF(AG449&lt;&gt;"",VLOOKUP(AG449,MAGV!$B$6:$G$172,2,0),"")</f>
        <v>C.Lý</v>
      </c>
      <c r="AI449" s="44">
        <f t="shared" si="10"/>
        <v>8</v>
      </c>
    </row>
    <row r="450" spans="1:35" ht="10.5" customHeight="1" x14ac:dyDescent="0.25">
      <c r="A450" s="326"/>
      <c r="B450" s="101">
        <f>SUM(F449:F454,J449:J454,N449:N454,R449:R454,V449:V454,Z449:Z454,AD449:AD454)</f>
        <v>8</v>
      </c>
      <c r="C450" s="781"/>
      <c r="D450" s="75" t="str">
        <f>AG449&amp;".2"</f>
        <v>N08.2</v>
      </c>
      <c r="E450" s="636"/>
      <c r="F450" s="22"/>
      <c r="G450" s="637"/>
      <c r="H450" s="23"/>
      <c r="I450" s="20"/>
      <c r="J450" s="22"/>
      <c r="K450" s="638"/>
      <c r="L450" s="23"/>
      <c r="M450" s="20"/>
      <c r="N450" s="22"/>
      <c r="O450" s="637"/>
      <c r="P450" s="23"/>
      <c r="Q450" s="20"/>
      <c r="R450" s="24"/>
      <c r="S450" s="637"/>
      <c r="T450" s="23"/>
      <c r="U450" s="20"/>
      <c r="V450" s="24"/>
      <c r="W450" s="637"/>
      <c r="X450" s="23"/>
      <c r="Y450" s="20"/>
      <c r="Z450" s="24"/>
      <c r="AA450" s="666"/>
      <c r="AB450" s="23"/>
      <c r="AC450" s="20"/>
      <c r="AD450" s="24"/>
      <c r="AE450" s="637"/>
      <c r="AF450" s="23"/>
      <c r="AH450" s="185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26"/>
      <c r="B451" s="99"/>
      <c r="C451" s="782" t="s">
        <v>1</v>
      </c>
      <c r="D451" s="75" t="str">
        <f>AG449&amp;".3"</f>
        <v>N08.3</v>
      </c>
      <c r="E451" s="618"/>
      <c r="F451" s="622"/>
      <c r="G451" s="622"/>
      <c r="H451" s="639"/>
      <c r="I451" s="654" t="s">
        <v>1256</v>
      </c>
      <c r="J451" s="620">
        <v>4</v>
      </c>
      <c r="K451" s="639" t="s">
        <v>397</v>
      </c>
      <c r="L451" s="623"/>
      <c r="M451" s="618"/>
      <c r="N451" s="619"/>
      <c r="O451" s="622"/>
      <c r="P451" s="623"/>
      <c r="Q451" s="618"/>
      <c r="R451" s="620"/>
      <c r="S451" s="622"/>
      <c r="T451" s="623"/>
      <c r="U451" s="618" t="s">
        <v>1256</v>
      </c>
      <c r="V451" s="620">
        <v>4</v>
      </c>
      <c r="W451" s="622" t="s">
        <v>397</v>
      </c>
      <c r="X451" s="623"/>
      <c r="Y451" s="618"/>
      <c r="Z451" s="619"/>
      <c r="AA451" s="622"/>
      <c r="AB451" s="623"/>
      <c r="AC451" s="654"/>
      <c r="AD451" s="620"/>
      <c r="AE451" s="622"/>
      <c r="AF451" s="29"/>
      <c r="AH451" s="185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26"/>
      <c r="B452" s="99"/>
      <c r="C452" s="783"/>
      <c r="D452" s="75" t="str">
        <f>AG449&amp;".4"</f>
        <v>N08.4</v>
      </c>
      <c r="E452" s="20"/>
      <c r="F452" s="21"/>
      <c r="G452" s="637"/>
      <c r="H452" s="640"/>
      <c r="I452" s="20"/>
      <c r="J452" s="22"/>
      <c r="K452" s="704" t="s">
        <v>4996</v>
      </c>
      <c r="L452" s="23"/>
      <c r="M452" s="20"/>
      <c r="N452" s="22"/>
      <c r="O452" s="637"/>
      <c r="P452" s="23"/>
      <c r="Q452" s="20"/>
      <c r="R452" s="24"/>
      <c r="S452" s="637"/>
      <c r="T452" s="23"/>
      <c r="U452" s="20"/>
      <c r="V452" s="24"/>
      <c r="W452" s="489" t="s">
        <v>4991</v>
      </c>
      <c r="X452" s="23"/>
      <c r="Y452" s="20"/>
      <c r="Z452" s="621"/>
      <c r="AA452" s="671"/>
      <c r="AB452" s="642"/>
      <c r="AC452" s="20"/>
      <c r="AD452" s="24"/>
      <c r="AE452" s="666"/>
      <c r="AF452" s="29"/>
      <c r="AH452" s="185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26"/>
      <c r="B453" s="99"/>
      <c r="C453" s="784" t="s">
        <v>542</v>
      </c>
      <c r="D453" s="75" t="str">
        <f>AG449&amp;".5"</f>
        <v>N08.5</v>
      </c>
      <c r="E453" s="25"/>
      <c r="F453" s="26"/>
      <c r="G453" s="26"/>
      <c r="H453" s="635"/>
      <c r="I453" s="610"/>
      <c r="J453" s="28"/>
      <c r="K453" s="635"/>
      <c r="L453" s="29"/>
      <c r="M453" s="25"/>
      <c r="N453" s="28"/>
      <c r="O453" s="26"/>
      <c r="P453" s="29"/>
      <c r="Q453" s="25"/>
      <c r="R453" s="27"/>
      <c r="S453" s="26"/>
      <c r="T453" s="29"/>
      <c r="U453" s="610"/>
      <c r="V453" s="27"/>
      <c r="W453" s="26"/>
      <c r="X453" s="29"/>
      <c r="Y453" s="25"/>
      <c r="Z453" s="33"/>
      <c r="AA453" s="643"/>
      <c r="AB453" s="644"/>
      <c r="AC453" s="25"/>
      <c r="AD453" s="27"/>
      <c r="AE453" s="26"/>
      <c r="AF453" s="29"/>
      <c r="AH453" s="185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26"/>
      <c r="B454" s="99"/>
      <c r="C454" s="784"/>
      <c r="D454" s="75" t="str">
        <f>AG449&amp;".6"</f>
        <v>N08.6</v>
      </c>
      <c r="E454" s="25"/>
      <c r="F454" s="26"/>
      <c r="G454" s="648"/>
      <c r="H454" s="635"/>
      <c r="I454" s="25"/>
      <c r="J454" s="28"/>
      <c r="K454" s="649"/>
      <c r="L454" s="29"/>
      <c r="M454" s="25"/>
      <c r="N454" s="28"/>
      <c r="O454" s="648"/>
      <c r="P454" s="29"/>
      <c r="Q454" s="25"/>
      <c r="R454" s="27"/>
      <c r="S454" s="648"/>
      <c r="T454" s="29"/>
      <c r="U454" s="25"/>
      <c r="V454" s="27"/>
      <c r="W454" s="648"/>
      <c r="X454" s="29"/>
      <c r="Y454" s="25"/>
      <c r="Z454" s="33"/>
      <c r="AA454" s="658"/>
      <c r="AB454" s="644"/>
      <c r="AC454" s="25"/>
      <c r="AD454" s="27"/>
      <c r="AE454" s="648"/>
      <c r="AF454" s="29"/>
      <c r="AH454" s="185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27">
        <v>6</v>
      </c>
      <c r="B455" s="98" t="str">
        <f>IF(AG455&lt;&gt;"",AH455,"")</f>
        <v>Th.Quân</v>
      </c>
      <c r="C455" s="780" t="s">
        <v>0</v>
      </c>
      <c r="D455" s="76" t="str">
        <f>AG455&amp;".1"</f>
        <v>N11.1</v>
      </c>
      <c r="E455" s="15" t="s">
        <v>3215</v>
      </c>
      <c r="F455" s="16">
        <v>4</v>
      </c>
      <c r="G455" s="16"/>
      <c r="H455" s="18"/>
      <c r="I455" s="15" t="s">
        <v>3215</v>
      </c>
      <c r="J455" s="18">
        <v>4</v>
      </c>
      <c r="K455" s="645"/>
      <c r="L455" s="19"/>
      <c r="M455" s="15" t="s">
        <v>3200</v>
      </c>
      <c r="N455" s="18">
        <v>5</v>
      </c>
      <c r="O455" s="16"/>
      <c r="P455" s="19"/>
      <c r="Q455" s="15" t="s">
        <v>3215</v>
      </c>
      <c r="R455" s="17">
        <v>2</v>
      </c>
      <c r="S455" s="16"/>
      <c r="T455" s="19"/>
      <c r="U455" s="15" t="s">
        <v>3203</v>
      </c>
      <c r="V455" s="18">
        <v>5</v>
      </c>
      <c r="W455" s="16"/>
      <c r="X455" s="19"/>
      <c r="Y455" s="15" t="s">
        <v>3197</v>
      </c>
      <c r="Z455" s="18">
        <v>5</v>
      </c>
      <c r="AA455" s="16"/>
      <c r="AB455" s="19"/>
      <c r="AC455" s="15"/>
      <c r="AD455" s="17"/>
      <c r="AE455" s="16"/>
      <c r="AF455" s="19"/>
      <c r="AG455" s="184" t="s">
        <v>208</v>
      </c>
      <c r="AH455" s="185" t="str">
        <f>IF(AG455&lt;&gt;"",VLOOKUP(AG455,MAGV!$B$6:$G$172,2,0),"")</f>
        <v>Th.Quân</v>
      </c>
      <c r="AI455" s="44">
        <f t="shared" si="11"/>
        <v>52</v>
      </c>
    </row>
    <row r="456" spans="1:35" ht="12" customHeight="1" x14ac:dyDescent="0.25">
      <c r="A456" s="326"/>
      <c r="B456" s="101">
        <f>SUM(F455:F460,J455:J460,N455:N460,R455:R460,V455:V460,Z455:Z460,AD455:AD460)</f>
        <v>52</v>
      </c>
      <c r="C456" s="781"/>
      <c r="D456" s="75" t="str">
        <f>AG455&amp;".2"</f>
        <v>N11.2</v>
      </c>
      <c r="E456" s="636"/>
      <c r="F456" s="22"/>
      <c r="G456" s="637" t="s">
        <v>4694</v>
      </c>
      <c r="H456" s="23"/>
      <c r="I456" s="20"/>
      <c r="J456" s="22"/>
      <c r="K456" s="638" t="s">
        <v>4694</v>
      </c>
      <c r="L456" s="23"/>
      <c r="M456" s="20"/>
      <c r="N456" s="22"/>
      <c r="O456" s="637" t="s">
        <v>4946</v>
      </c>
      <c r="P456" s="23"/>
      <c r="Q456" s="20"/>
      <c r="R456" s="24"/>
      <c r="S456" s="637" t="s">
        <v>4694</v>
      </c>
      <c r="T456" s="23"/>
      <c r="U456" s="20"/>
      <c r="V456" s="24"/>
      <c r="W456" s="637" t="s">
        <v>4694</v>
      </c>
      <c r="X456" s="23"/>
      <c r="Y456" s="20"/>
      <c r="Z456" s="24"/>
      <c r="AA456" s="489" t="s">
        <v>5047</v>
      </c>
      <c r="AB456" s="23"/>
      <c r="AC456" s="20"/>
      <c r="AD456" s="24"/>
      <c r="AE456" s="637"/>
      <c r="AF456" s="23"/>
      <c r="AH456" s="185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26"/>
      <c r="B457" s="99"/>
      <c r="C457" s="782" t="s">
        <v>1</v>
      </c>
      <c r="D457" s="75" t="str">
        <f>AG455&amp;".3"</f>
        <v>N11.3</v>
      </c>
      <c r="E457" s="618" t="s">
        <v>3215</v>
      </c>
      <c r="F457" s="622">
        <v>4</v>
      </c>
      <c r="G457" s="647"/>
      <c r="H457" s="639"/>
      <c r="I457" s="618" t="s">
        <v>3197</v>
      </c>
      <c r="J457" s="620">
        <v>5</v>
      </c>
      <c r="K457" s="646"/>
      <c r="L457" s="623"/>
      <c r="M457" s="618" t="s">
        <v>3197</v>
      </c>
      <c r="N457" s="619">
        <v>5</v>
      </c>
      <c r="O457" s="647"/>
      <c r="P457" s="623"/>
      <c r="Q457" s="618" t="s">
        <v>3215</v>
      </c>
      <c r="R457" s="620">
        <v>4</v>
      </c>
      <c r="S457" s="622"/>
      <c r="T457" s="623"/>
      <c r="U457" s="618" t="s">
        <v>3215</v>
      </c>
      <c r="V457" s="619">
        <v>4</v>
      </c>
      <c r="W457" s="622"/>
      <c r="X457" s="623"/>
      <c r="Y457" s="618" t="s">
        <v>3200</v>
      </c>
      <c r="Z457" s="619">
        <v>5</v>
      </c>
      <c r="AA457" s="622"/>
      <c r="AB457" s="623"/>
      <c r="AC457" s="618"/>
      <c r="AD457" s="620"/>
      <c r="AE457" s="622"/>
      <c r="AF457" s="29"/>
      <c r="AH457" s="185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26"/>
      <c r="B458" s="99"/>
      <c r="C458" s="783"/>
      <c r="D458" s="75" t="str">
        <f>AG455&amp;".4"</f>
        <v>N11.4</v>
      </c>
      <c r="E458" s="20"/>
      <c r="F458" s="21"/>
      <c r="G458" s="637" t="s">
        <v>4671</v>
      </c>
      <c r="H458" s="640"/>
      <c r="I458" s="20"/>
      <c r="J458" s="22"/>
      <c r="K458" s="704" t="s">
        <v>5047</v>
      </c>
      <c r="L458" s="23"/>
      <c r="M458" s="20"/>
      <c r="N458" s="22"/>
      <c r="O458" s="489" t="s">
        <v>5047</v>
      </c>
      <c r="P458" s="23"/>
      <c r="Q458" s="20"/>
      <c r="R458" s="24"/>
      <c r="S458" s="637" t="s">
        <v>4671</v>
      </c>
      <c r="T458" s="23"/>
      <c r="U458" s="20"/>
      <c r="V458" s="24"/>
      <c r="W458" s="637" t="s">
        <v>4671</v>
      </c>
      <c r="X458" s="23"/>
      <c r="Y458" s="20"/>
      <c r="Z458" s="621"/>
      <c r="AA458" s="641" t="s">
        <v>4946</v>
      </c>
      <c r="AB458" s="642"/>
      <c r="AC458" s="20"/>
      <c r="AD458" s="24"/>
      <c r="AE458" s="637"/>
      <c r="AF458" s="29"/>
      <c r="AH458" s="185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26"/>
      <c r="B459" s="99"/>
      <c r="C459" s="782" t="s">
        <v>542</v>
      </c>
      <c r="D459" s="75" t="str">
        <f>AG455&amp;".5"</f>
        <v>N11.5</v>
      </c>
      <c r="E459" s="25"/>
      <c r="F459" s="26"/>
      <c r="G459" s="26"/>
      <c r="H459" s="635"/>
      <c r="I459" s="25"/>
      <c r="J459" s="28"/>
      <c r="K459" s="635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643"/>
      <c r="AB459" s="644"/>
      <c r="AC459" s="25"/>
      <c r="AD459" s="27"/>
      <c r="AE459" s="26"/>
      <c r="AF459" s="29"/>
      <c r="AH459" s="185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26"/>
      <c r="B460" s="99"/>
      <c r="C460" s="786"/>
      <c r="D460" s="75" t="str">
        <f>AG455&amp;".6"</f>
        <v>N11.6</v>
      </c>
      <c r="E460" s="25"/>
      <c r="F460" s="26"/>
      <c r="G460" s="648"/>
      <c r="H460" s="635"/>
      <c r="I460" s="25"/>
      <c r="J460" s="28"/>
      <c r="K460" s="649"/>
      <c r="L460" s="29"/>
      <c r="M460" s="25"/>
      <c r="N460" s="28"/>
      <c r="O460" s="648"/>
      <c r="P460" s="29"/>
      <c r="Q460" s="25"/>
      <c r="R460" s="27"/>
      <c r="S460" s="648"/>
      <c r="T460" s="29"/>
      <c r="U460" s="25"/>
      <c r="V460" s="27"/>
      <c r="W460" s="648"/>
      <c r="X460" s="29"/>
      <c r="Y460" s="25"/>
      <c r="Z460" s="33"/>
      <c r="AA460" s="658"/>
      <c r="AB460" s="644"/>
      <c r="AC460" s="25"/>
      <c r="AD460" s="27"/>
      <c r="AE460" s="26"/>
      <c r="AF460" s="29"/>
      <c r="AH460" s="185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27">
        <v>7</v>
      </c>
      <c r="B461" s="98" t="str">
        <f>IF(AG461&lt;&gt;"",AH461,"")</f>
        <v>C.Thanh</v>
      </c>
      <c r="C461" s="780" t="s">
        <v>0</v>
      </c>
      <c r="D461" s="76" t="str">
        <f>AG461&amp;".1"</f>
        <v>N16.1</v>
      </c>
      <c r="E461" s="15" t="s">
        <v>3641</v>
      </c>
      <c r="F461" s="16">
        <v>4</v>
      </c>
      <c r="G461" s="657"/>
      <c r="H461" s="18"/>
      <c r="I461" s="15" t="s">
        <v>3641</v>
      </c>
      <c r="J461" s="18">
        <v>4</v>
      </c>
      <c r="K461" s="645"/>
      <c r="L461" s="19"/>
      <c r="M461" s="15" t="s">
        <v>3641</v>
      </c>
      <c r="N461" s="18">
        <v>4</v>
      </c>
      <c r="O461" s="657"/>
      <c r="P461" s="19"/>
      <c r="Q461" s="15" t="s">
        <v>3641</v>
      </c>
      <c r="R461" s="17">
        <v>4</v>
      </c>
      <c r="S461" s="16"/>
      <c r="T461" s="19"/>
      <c r="U461" s="15" t="s">
        <v>3641</v>
      </c>
      <c r="V461" s="18">
        <v>4</v>
      </c>
      <c r="W461" s="657"/>
      <c r="X461" s="19"/>
      <c r="Y461" s="15"/>
      <c r="Z461" s="18"/>
      <c r="AA461" s="16"/>
      <c r="AB461" s="19"/>
      <c r="AC461" s="15"/>
      <c r="AD461" s="17"/>
      <c r="AE461" s="16"/>
      <c r="AF461" s="19"/>
      <c r="AG461" s="184" t="s">
        <v>210</v>
      </c>
      <c r="AH461" s="185" t="str">
        <f>IF(AG461&lt;&gt;"",VLOOKUP(AG461,MAGV!$B$6:$G$172,2,0),"")</f>
        <v>C.Thanh</v>
      </c>
      <c r="AI461" s="44">
        <f t="shared" si="11"/>
        <v>45</v>
      </c>
    </row>
    <row r="462" spans="1:35" ht="10.5" customHeight="1" x14ac:dyDescent="0.25">
      <c r="A462" s="326"/>
      <c r="B462" s="101">
        <f>SUM(F461:F466,J461:J466,N461:N466,R461:R466,V461:V466,Z461:Z466,AD461:AD466)</f>
        <v>45</v>
      </c>
      <c r="C462" s="781"/>
      <c r="D462" s="75" t="str">
        <f>AG461&amp;".2"</f>
        <v>N16.2</v>
      </c>
      <c r="E462"/>
      <c r="F462" s="22"/>
      <c r="G462" s="672" t="s">
        <v>4708</v>
      </c>
      <c r="H462" s="23"/>
      <c r="I462" s="20"/>
      <c r="J462" s="22"/>
      <c r="K462" s="638" t="s">
        <v>4708</v>
      </c>
      <c r="L462" s="23"/>
      <c r="M462" s="673"/>
      <c r="N462" s="674"/>
      <c r="O462" s="672" t="s">
        <v>4708</v>
      </c>
      <c r="P462" s="675"/>
      <c r="Q462" s="673"/>
      <c r="R462" s="676"/>
      <c r="S462" s="637" t="s">
        <v>4708</v>
      </c>
      <c r="T462" s="675"/>
      <c r="U462" s="673"/>
      <c r="V462" s="676"/>
      <c r="W462" s="672" t="s">
        <v>4708</v>
      </c>
      <c r="X462" s="675"/>
      <c r="Y462" s="673"/>
      <c r="Z462" s="24"/>
      <c r="AA462" s="637"/>
      <c r="AB462" s="23"/>
      <c r="AC462" s="20"/>
      <c r="AD462" s="24"/>
      <c r="AE462" s="637"/>
      <c r="AF462" s="23"/>
      <c r="AH462" s="185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26"/>
      <c r="B463" s="99"/>
      <c r="C463" s="782" t="s">
        <v>1</v>
      </c>
      <c r="D463" s="75" t="str">
        <f>AG461&amp;".3"</f>
        <v>N16.3</v>
      </c>
      <c r="E463" t="s">
        <v>3230</v>
      </c>
      <c r="F463">
        <v>5</v>
      </c>
      <c r="G463" s="672"/>
      <c r="H463"/>
      <c r="I463" t="s">
        <v>3230</v>
      </c>
      <c r="J463">
        <v>5</v>
      </c>
      <c r="K463" s="672"/>
      <c r="L463"/>
      <c r="M463" t="s">
        <v>3230</v>
      </c>
      <c r="N463">
        <v>5</v>
      </c>
      <c r="O463" s="672"/>
      <c r="P463"/>
      <c r="Q463" t="s">
        <v>3230</v>
      </c>
      <c r="R463">
        <v>5</v>
      </c>
      <c r="S463" s="672"/>
      <c r="T463"/>
      <c r="U463" t="s">
        <v>3230</v>
      </c>
      <c r="V463">
        <v>5</v>
      </c>
      <c r="W463" s="672"/>
      <c r="X463"/>
      <c r="Y463"/>
      <c r="Z463"/>
      <c r="AA463"/>
      <c r="AB463"/>
      <c r="AC463"/>
      <c r="AD463"/>
      <c r="AE463"/>
      <c r="AF463" s="29"/>
      <c r="AH463" s="185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26"/>
      <c r="B464" s="99"/>
      <c r="C464" s="783"/>
      <c r="D464" s="75" t="str">
        <f>AG461&amp;".4"</f>
        <v>N16.4</v>
      </c>
      <c r="E464" s="20"/>
      <c r="F464" s="21"/>
      <c r="G464" s="723" t="s">
        <v>4992</v>
      </c>
      <c r="H464" s="638"/>
      <c r="I464" s="673"/>
      <c r="J464" s="674"/>
      <c r="K464" s="704" t="s">
        <v>4992</v>
      </c>
      <c r="L464" s="675"/>
      <c r="M464" s="673"/>
      <c r="N464" s="674"/>
      <c r="O464" s="723" t="s">
        <v>4992</v>
      </c>
      <c r="P464" s="675"/>
      <c r="Q464" s="673"/>
      <c r="R464" s="676"/>
      <c r="S464" s="723" t="s">
        <v>4992</v>
      </c>
      <c r="T464" s="675"/>
      <c r="U464" s="673"/>
      <c r="V464" s="676"/>
      <c r="W464" s="723" t="s">
        <v>4992</v>
      </c>
      <c r="X464" s="675"/>
      <c r="Y464" s="673"/>
      <c r="Z464"/>
      <c r="AA464" s="672"/>
      <c r="AB464"/>
      <c r="AC464" s="20"/>
      <c r="AD464" s="24"/>
      <c r="AE464" s="637"/>
      <c r="AF464" s="29"/>
      <c r="AH464" s="185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26"/>
      <c r="B465" s="99"/>
      <c r="C465" s="784" t="s">
        <v>542</v>
      </c>
      <c r="D465" s="75" t="str">
        <f>AG461&amp;".5"</f>
        <v>N16.5</v>
      </c>
      <c r="E465" s="25"/>
      <c r="F465" s="26"/>
      <c r="G465" s="26"/>
      <c r="H465" s="635"/>
      <c r="I465" s="25"/>
      <c r="J465" s="28"/>
      <c r="K465" s="635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644"/>
      <c r="AC465" s="25"/>
      <c r="AD465" s="27"/>
      <c r="AE465" s="26"/>
      <c r="AF465" s="29"/>
      <c r="AH465" s="185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26"/>
      <c r="B466" s="99"/>
      <c r="C466" s="784"/>
      <c r="D466" s="75" t="str">
        <f>AG461&amp;".6"</f>
        <v>N16.6</v>
      </c>
      <c r="E466" s="25"/>
      <c r="F466" s="26"/>
      <c r="G466" s="648"/>
      <c r="H466" s="635"/>
      <c r="I466" s="25"/>
      <c r="J466" s="28"/>
      <c r="K466" s="649"/>
      <c r="L466" s="29"/>
      <c r="M466" s="25"/>
      <c r="N466" s="28"/>
      <c r="O466" s="648"/>
      <c r="P466" s="29"/>
      <c r="Q466" s="25"/>
      <c r="R466" s="27"/>
      <c r="S466" s="648"/>
      <c r="T466" s="29"/>
      <c r="U466" s="25"/>
      <c r="V466" s="27"/>
      <c r="W466" s="648"/>
      <c r="X466" s="29"/>
      <c r="Y466" s="25"/>
      <c r="Z466" s="33"/>
      <c r="AA466" s="672"/>
      <c r="AB466" s="644"/>
      <c r="AC466" s="25"/>
      <c r="AD466" s="27"/>
      <c r="AE466" s="648"/>
      <c r="AF466" s="29"/>
      <c r="AH466" s="185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27">
        <v>8</v>
      </c>
      <c r="B467" s="98" t="str">
        <f>IF(AG467&lt;&gt;"",AH467,"")</f>
        <v>C.Thùy</v>
      </c>
      <c r="C467" s="780" t="s">
        <v>0</v>
      </c>
      <c r="D467" s="76" t="str">
        <f>AG467&amp;".1"</f>
        <v>N15.1</v>
      </c>
      <c r="E467" s="15" t="s">
        <v>3220</v>
      </c>
      <c r="F467" s="16">
        <v>4</v>
      </c>
      <c r="G467" s="657"/>
      <c r="H467" s="18"/>
      <c r="I467" s="15" t="s">
        <v>3230</v>
      </c>
      <c r="J467" s="18">
        <v>5</v>
      </c>
      <c r="K467" s="645"/>
      <c r="L467" s="19"/>
      <c r="M467" s="15" t="s">
        <v>3220</v>
      </c>
      <c r="N467" s="18">
        <v>2</v>
      </c>
      <c r="O467" s="657"/>
      <c r="P467" s="19"/>
      <c r="Q467" s="15" t="s">
        <v>3230</v>
      </c>
      <c r="R467" s="17">
        <v>5</v>
      </c>
      <c r="S467" s="16"/>
      <c r="T467" s="19"/>
      <c r="U467" s="15" t="s">
        <v>3230</v>
      </c>
      <c r="V467" s="18">
        <v>5</v>
      </c>
      <c r="W467" s="16"/>
      <c r="X467" s="19"/>
      <c r="Y467" s="15" t="s">
        <v>3230</v>
      </c>
      <c r="Z467" s="18">
        <v>5</v>
      </c>
      <c r="AA467" s="16"/>
      <c r="AB467" s="19"/>
      <c r="AC467" s="15" t="s">
        <v>3206</v>
      </c>
      <c r="AD467" s="17">
        <v>5</v>
      </c>
      <c r="AE467" s="16"/>
      <c r="AF467" s="19"/>
      <c r="AG467" s="184" t="s">
        <v>213</v>
      </c>
      <c r="AH467" s="185" t="str">
        <f>IF(AG467&lt;&gt;"",VLOOKUP(AG467,MAGV!$B$6:$G$172,2,0),"")</f>
        <v>C.Thùy</v>
      </c>
      <c r="AI467" s="44">
        <f t="shared" si="11"/>
        <v>51</v>
      </c>
    </row>
    <row r="468" spans="1:35" ht="10.5" customHeight="1" x14ac:dyDescent="0.25">
      <c r="A468" s="326"/>
      <c r="B468" s="101">
        <f>SUM(F467:F472,J467:J472,N467:N472,R467:R472,V467:V472,Z467:Z472,AD467:AD472)</f>
        <v>51</v>
      </c>
      <c r="C468" s="781"/>
      <c r="D468" s="75" t="str">
        <f>AG467&amp;".2"</f>
        <v>N15.2</v>
      </c>
      <c r="E468"/>
      <c r="F468" s="22"/>
      <c r="G468" s="672" t="s">
        <v>4901</v>
      </c>
      <c r="H468" s="675"/>
      <c r="I468" s="673"/>
      <c r="J468" s="674"/>
      <c r="K468" s="638" t="s">
        <v>4899</v>
      </c>
      <c r="L468" s="675"/>
      <c r="M468" s="673"/>
      <c r="N468" s="674"/>
      <c r="O468" s="672" t="s">
        <v>4901</v>
      </c>
      <c r="P468" s="675"/>
      <c r="Q468" s="673"/>
      <c r="R468" s="676"/>
      <c r="S468" s="672" t="s">
        <v>4899</v>
      </c>
      <c r="T468" s="675"/>
      <c r="U468" s="673"/>
      <c r="V468" s="676"/>
      <c r="W468" s="672" t="s">
        <v>4899</v>
      </c>
      <c r="X468" s="675"/>
      <c r="Y468" s="673"/>
      <c r="Z468" s="24"/>
      <c r="AA468" s="637" t="s">
        <v>4899</v>
      </c>
      <c r="AB468" s="23"/>
      <c r="AC468" s="20"/>
      <c r="AD468" s="24"/>
      <c r="AE468" s="637" t="s">
        <v>4946</v>
      </c>
      <c r="AF468" s="23"/>
      <c r="AH468" s="185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26"/>
      <c r="B469" s="99"/>
      <c r="C469" s="782" t="s">
        <v>1</v>
      </c>
      <c r="D469" s="75" t="str">
        <f>AG467&amp;".3"</f>
        <v>N15.3</v>
      </c>
      <c r="E469" t="s">
        <v>3214</v>
      </c>
      <c r="F469">
        <v>4</v>
      </c>
      <c r="G469"/>
      <c r="H469"/>
      <c r="I469" t="s">
        <v>3214</v>
      </c>
      <c r="J469">
        <v>4</v>
      </c>
      <c r="K469" s="672"/>
      <c r="L469"/>
      <c r="M469" t="s">
        <v>3214</v>
      </c>
      <c r="N469">
        <v>4</v>
      </c>
      <c r="O469" s="672"/>
      <c r="P469"/>
      <c r="Q469" t="s">
        <v>3214</v>
      </c>
      <c r="R469">
        <v>4</v>
      </c>
      <c r="S469"/>
      <c r="T469"/>
      <c r="U469" t="s">
        <v>3214</v>
      </c>
      <c r="V469">
        <v>4</v>
      </c>
      <c r="W469"/>
      <c r="X469"/>
      <c r="Y469"/>
      <c r="Z469"/>
      <c r="AA469"/>
      <c r="AB469"/>
      <c r="AC469"/>
      <c r="AD469"/>
      <c r="AE469"/>
      <c r="AF469" s="29"/>
      <c r="AH469" s="185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26"/>
      <c r="B470" s="99"/>
      <c r="C470" s="783"/>
      <c r="D470" s="75" t="str">
        <f>AG467&amp;".4"</f>
        <v>N15.4</v>
      </c>
      <c r="E470" s="673"/>
      <c r="F470" s="637"/>
      <c r="G470" s="637" t="s">
        <v>4911</v>
      </c>
      <c r="H470" s="638"/>
      <c r="I470" s="673"/>
      <c r="J470" s="674"/>
      <c r="K470" s="638" t="s">
        <v>4911</v>
      </c>
      <c r="L470" s="675"/>
      <c r="M470" s="673"/>
      <c r="N470" s="674"/>
      <c r="O470" s="672" t="s">
        <v>4911</v>
      </c>
      <c r="P470" s="675"/>
      <c r="Q470" s="673"/>
      <c r="R470" s="676"/>
      <c r="S470" s="672" t="s">
        <v>4911</v>
      </c>
      <c r="T470" s="675"/>
      <c r="U470" s="673"/>
      <c r="V470" s="676"/>
      <c r="W470" s="672" t="s">
        <v>4911</v>
      </c>
      <c r="X470" s="675"/>
      <c r="Y470" s="673"/>
      <c r="Z470"/>
      <c r="AA470" s="672"/>
      <c r="AB470"/>
      <c r="AC470" s="20"/>
      <c r="AD470" s="24"/>
      <c r="AE470" s="637"/>
      <c r="AF470" s="29"/>
      <c r="AH470" s="185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26"/>
      <c r="B471" s="99"/>
      <c r="C471" s="784" t="s">
        <v>542</v>
      </c>
      <c r="D471" s="75" t="str">
        <f>AG467&amp;".5"</f>
        <v>N15.5</v>
      </c>
      <c r="E471" s="25"/>
      <c r="F471" s="26"/>
      <c r="G471" s="26"/>
      <c r="H471" s="635"/>
      <c r="I471" s="25"/>
      <c r="J471" s="28"/>
      <c r="K471" s="635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/>
      <c r="AB471" s="644"/>
      <c r="AC471" s="25"/>
      <c r="AD471" s="27"/>
      <c r="AE471" s="26"/>
      <c r="AF471" s="29"/>
      <c r="AH471" s="185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26"/>
      <c r="B472" s="99"/>
      <c r="C472" s="784"/>
      <c r="D472" s="75" t="str">
        <f>AG467&amp;".6"</f>
        <v>N15.6</v>
      </c>
      <c r="E472" s="25"/>
      <c r="F472" s="26"/>
      <c r="G472" s="648"/>
      <c r="H472" s="635"/>
      <c r="I472" s="25"/>
      <c r="J472" s="28"/>
      <c r="K472" s="649"/>
      <c r="L472" s="29"/>
      <c r="M472" s="25"/>
      <c r="N472" s="28"/>
      <c r="O472" s="648"/>
      <c r="P472" s="29"/>
      <c r="Q472" s="25"/>
      <c r="R472" s="27"/>
      <c r="S472" s="648"/>
      <c r="T472" s="29"/>
      <c r="U472" s="610"/>
      <c r="V472" s="27"/>
      <c r="W472" s="648"/>
      <c r="X472" s="29"/>
      <c r="Y472" s="25"/>
      <c r="Z472" s="33"/>
      <c r="AA472" s="672"/>
      <c r="AB472" s="644"/>
      <c r="AC472" s="25"/>
      <c r="AD472" s="27"/>
      <c r="AE472" s="26"/>
      <c r="AF472" s="29"/>
      <c r="AH472" s="185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27">
        <v>13</v>
      </c>
      <c r="B473" s="98" t="str">
        <f>IF(AG473&lt;&gt;"",AH473,"")</f>
        <v>Th.Tiến</v>
      </c>
      <c r="C473" s="780" t="s">
        <v>0</v>
      </c>
      <c r="D473" s="76" t="str">
        <f>AG473&amp;".1"</f>
        <v>N05.1</v>
      </c>
      <c r="E473" s="15"/>
      <c r="F473" s="16"/>
      <c r="G473" s="16"/>
      <c r="H473" s="18"/>
      <c r="I473" s="15"/>
      <c r="J473" s="18"/>
      <c r="K473" s="645"/>
      <c r="L473" s="19"/>
      <c r="M473" s="15"/>
      <c r="N473" s="18"/>
      <c r="O473" s="16"/>
      <c r="P473" s="19"/>
      <c r="Q473" s="15"/>
      <c r="R473" s="17"/>
      <c r="S473" s="16"/>
      <c r="T473" s="19"/>
      <c r="U473" s="15"/>
      <c r="V473" s="18"/>
      <c r="W473" s="657"/>
      <c r="X473" s="19"/>
      <c r="Y473" s="15" t="s">
        <v>2148</v>
      </c>
      <c r="Z473" s="18">
        <v>5</v>
      </c>
      <c r="AA473" s="16"/>
      <c r="AB473" s="19"/>
      <c r="AC473" s="15"/>
      <c r="AD473" s="17"/>
      <c r="AE473" s="16"/>
      <c r="AF473" s="19"/>
      <c r="AG473" s="184" t="s">
        <v>216</v>
      </c>
      <c r="AH473" s="185" t="str">
        <f>IF(AG473&lt;&gt;"",VLOOKUP(AG473,MAGV!$B$6:$G$172,2,0),"")</f>
        <v>Th.Tiến</v>
      </c>
      <c r="AI473" s="44">
        <f t="shared" si="11"/>
        <v>26</v>
      </c>
    </row>
    <row r="474" spans="1:35" ht="10.5" customHeight="1" x14ac:dyDescent="0.25">
      <c r="A474" s="326"/>
      <c r="B474" s="101">
        <f>SUM(F473:F478,J473:J478,N473:N478,R473:R478,V473:V478,Z473:Z478,AD473:AD478)</f>
        <v>26</v>
      </c>
      <c r="C474" s="781"/>
      <c r="D474" s="75" t="str">
        <f>AG473&amp;".2"</f>
        <v>N05.2</v>
      </c>
      <c r="E474"/>
      <c r="F474" s="674"/>
      <c r="G474" s="672"/>
      <c r="H474" s="675"/>
      <c r="I474" s="673"/>
      <c r="J474" s="674"/>
      <c r="K474" s="638"/>
      <c r="L474" s="675"/>
      <c r="M474" s="673"/>
      <c r="N474" s="674"/>
      <c r="O474" s="672"/>
      <c r="P474" s="675"/>
      <c r="Q474" s="673"/>
      <c r="R474" s="676"/>
      <c r="S474" s="672"/>
      <c r="T474" s="675"/>
      <c r="U474" s="673"/>
      <c r="V474" s="676"/>
      <c r="W474" s="672"/>
      <c r="X474" s="675"/>
      <c r="Y474" s="673"/>
      <c r="Z474" s="676"/>
      <c r="AA474" s="637" t="s">
        <v>3586</v>
      </c>
      <c r="AB474" s="675"/>
      <c r="AC474" s="673"/>
      <c r="AD474" s="676"/>
      <c r="AE474" s="637"/>
      <c r="AF474" s="23"/>
      <c r="AH474" s="185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26"/>
      <c r="B475" s="99"/>
      <c r="C475" s="782" t="s">
        <v>1</v>
      </c>
      <c r="D475" s="75" t="str">
        <f>AG473&amp;".3"</f>
        <v>N05.3</v>
      </c>
      <c r="E475"/>
      <c r="F475"/>
      <c r="G475" s="672"/>
      <c r="H475"/>
      <c r="I475" t="s">
        <v>3220</v>
      </c>
      <c r="J475">
        <v>4</v>
      </c>
      <c r="K475" s="672" t="s">
        <v>522</v>
      </c>
      <c r="L475"/>
      <c r="M475" t="s">
        <v>3220</v>
      </c>
      <c r="N475">
        <v>4</v>
      </c>
      <c r="O475" s="672" t="s">
        <v>522</v>
      </c>
      <c r="P475"/>
      <c r="Q475" t="s">
        <v>3220</v>
      </c>
      <c r="R475">
        <v>4</v>
      </c>
      <c r="S475" s="672" t="s">
        <v>522</v>
      </c>
      <c r="T475"/>
      <c r="U475" t="s">
        <v>2148</v>
      </c>
      <c r="V475">
        <v>4</v>
      </c>
      <c r="W475" s="672" t="s">
        <v>428</v>
      </c>
      <c r="X475"/>
      <c r="Y475" t="s">
        <v>2148</v>
      </c>
      <c r="Z475">
        <v>5</v>
      </c>
      <c r="AA475"/>
      <c r="AB475"/>
      <c r="AC475"/>
      <c r="AD475"/>
      <c r="AE475"/>
      <c r="AF475" s="29"/>
      <c r="AH475" s="185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26"/>
      <c r="B476" s="99"/>
      <c r="C476" s="783"/>
      <c r="D476" s="75" t="str">
        <f>AG473&amp;".4"</f>
        <v>N05.4</v>
      </c>
      <c r="E476" s="20"/>
      <c r="F476" s="21"/>
      <c r="G476" s="672"/>
      <c r="H476" s="638"/>
      <c r="I476" s="673"/>
      <c r="J476" s="674"/>
      <c r="K476" s="638" t="s">
        <v>4663</v>
      </c>
      <c r="L476" s="675"/>
      <c r="M476" s="673"/>
      <c r="N476" s="674"/>
      <c r="O476" s="672" t="s">
        <v>4663</v>
      </c>
      <c r="P476" s="675"/>
      <c r="Q476" s="673"/>
      <c r="R476" s="676"/>
      <c r="S476" s="672" t="s">
        <v>4663</v>
      </c>
      <c r="T476" s="675"/>
      <c r="U476" s="673"/>
      <c r="V476" s="676"/>
      <c r="W476" s="723" t="s">
        <v>5064</v>
      </c>
      <c r="X476" s="675"/>
      <c r="Y476" s="673"/>
      <c r="Z476" s="672"/>
      <c r="AA476" s="672" t="s">
        <v>3586</v>
      </c>
      <c r="AB476" s="672"/>
      <c r="AC476" s="673"/>
      <c r="AD476" s="676"/>
      <c r="AE476" s="637"/>
      <c r="AF476" s="29"/>
      <c r="AH476" s="185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26"/>
      <c r="B477" s="99"/>
      <c r="C477" s="784" t="s">
        <v>542</v>
      </c>
      <c r="D477" s="75" t="str">
        <f>AG473&amp;".5"</f>
        <v>N05.5</v>
      </c>
      <c r="E477" s="25"/>
      <c r="F477" s="26"/>
      <c r="G477" s="648"/>
      <c r="H477" s="635"/>
      <c r="I477" s="25"/>
      <c r="J477" s="28"/>
      <c r="K477" s="635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644"/>
      <c r="AC477" s="25"/>
      <c r="AD477" s="27"/>
      <c r="AE477" s="26"/>
      <c r="AF477" s="29"/>
      <c r="AH477" s="185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26"/>
      <c r="B478" s="99"/>
      <c r="C478" s="784"/>
      <c r="D478" s="75" t="str">
        <f>AG473&amp;".6"</f>
        <v>N05.6</v>
      </c>
      <c r="E478" s="25"/>
      <c r="F478" s="26"/>
      <c r="G478" s="26"/>
      <c r="H478" s="635"/>
      <c r="I478" s="25"/>
      <c r="J478" s="28"/>
      <c r="K478" s="635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644"/>
      <c r="AC478" s="25"/>
      <c r="AD478" s="27"/>
      <c r="AE478" s="26"/>
      <c r="AF478" s="29"/>
      <c r="AH478" s="185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27">
        <v>14</v>
      </c>
      <c r="B479" s="98" t="str">
        <f>IF(AG479&lt;&gt;"",AH479,"")</f>
        <v>Th.Trung</v>
      </c>
      <c r="C479" s="780" t="s">
        <v>0</v>
      </c>
      <c r="D479" s="76" t="str">
        <f>AG479&amp;".1"</f>
        <v>N13.1</v>
      </c>
      <c r="E479" s="15"/>
      <c r="F479" s="16"/>
      <c r="G479" s="16"/>
      <c r="H479" s="18"/>
      <c r="I479" s="15"/>
      <c r="J479" s="18"/>
      <c r="K479" s="645"/>
      <c r="L479" s="19"/>
      <c r="M479" s="15"/>
      <c r="N479" s="18"/>
      <c r="O479" s="657"/>
      <c r="P479" s="19"/>
      <c r="Q479" s="15"/>
      <c r="R479" s="17"/>
      <c r="S479" s="16"/>
      <c r="T479" s="19"/>
      <c r="U479" s="15"/>
      <c r="V479" s="18"/>
      <c r="W479" s="16"/>
      <c r="X479" s="19"/>
      <c r="Y479" s="15"/>
      <c r="Z479" s="18"/>
      <c r="AA479" s="16"/>
      <c r="AB479" s="19"/>
      <c r="AC479" s="15"/>
      <c r="AD479" s="17"/>
      <c r="AE479" s="16"/>
      <c r="AF479" s="19"/>
      <c r="AG479" s="184" t="s">
        <v>219</v>
      </c>
      <c r="AH479" s="185" t="str">
        <f>IF(AG479&lt;&gt;"",VLOOKUP(AG479,MAGV!$B$6:$G$172,2,0),"")</f>
        <v>Th.Trung</v>
      </c>
      <c r="AI479" s="44">
        <f t="shared" si="11"/>
        <v>5</v>
      </c>
    </row>
    <row r="480" spans="1:35" ht="10.5" customHeight="1" x14ac:dyDescent="0.25">
      <c r="A480" s="326"/>
      <c r="B480" s="101">
        <f>SUM(F479:F484,J479:J484,N479:N484,R479:R484,V479:V484,Z479:Z484,AD479:AD484)</f>
        <v>5</v>
      </c>
      <c r="C480" s="781"/>
      <c r="D480" s="75" t="str">
        <f>AG479&amp;".2"</f>
        <v>N13.2</v>
      </c>
      <c r="E480"/>
      <c r="F480" s="674"/>
      <c r="G480" s="672"/>
      <c r="H480" s="675"/>
      <c r="I480" s="673"/>
      <c r="J480" s="674"/>
      <c r="K480" s="638"/>
      <c r="L480" s="675"/>
      <c r="M480" s="673"/>
      <c r="N480" s="674"/>
      <c r="O480" s="672"/>
      <c r="P480" s="675"/>
      <c r="Q480" s="673"/>
      <c r="R480" s="676"/>
      <c r="S480" s="672"/>
      <c r="T480" s="675"/>
      <c r="U480" s="673"/>
      <c r="V480" s="676"/>
      <c r="W480" s="672"/>
      <c r="X480" s="675"/>
      <c r="Y480" s="673"/>
      <c r="Z480" s="676"/>
      <c r="AA480" s="637"/>
      <c r="AB480" s="675"/>
      <c r="AC480" s="673"/>
      <c r="AD480" s="676"/>
      <c r="AE480" s="637"/>
      <c r="AF480" s="23"/>
      <c r="AH480" s="185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26"/>
      <c r="B481" s="99"/>
      <c r="C481" s="782" t="s">
        <v>1</v>
      </c>
      <c r="D481" s="75" t="str">
        <f>AG479&amp;".3"</f>
        <v>N13.3</v>
      </c>
      <c r="E481"/>
      <c r="F481"/>
      <c r="G481"/>
      <c r="H481"/>
      <c r="I481"/>
      <c r="J481"/>
      <c r="K481" s="672"/>
      <c r="L481"/>
      <c r="M481" t="s">
        <v>2148</v>
      </c>
      <c r="N481">
        <v>5</v>
      </c>
      <c r="O481" s="672" t="s">
        <v>428</v>
      </c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 s="29"/>
      <c r="AH481" s="185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26"/>
      <c r="B482" s="99"/>
      <c r="C482" s="783"/>
      <c r="D482" s="75" t="str">
        <f>AG479&amp;".4"</f>
        <v>N13.4</v>
      </c>
      <c r="E482" s="20"/>
      <c r="F482" s="21"/>
      <c r="G482" s="672"/>
      <c r="H482" s="638"/>
      <c r="I482" s="673"/>
      <c r="J482" s="674"/>
      <c r="K482" s="638"/>
      <c r="L482" s="675"/>
      <c r="M482" s="673"/>
      <c r="N482" s="674"/>
      <c r="O482" s="723" t="s">
        <v>4957</v>
      </c>
      <c r="P482" s="675"/>
      <c r="Q482" s="673"/>
      <c r="R482" s="676"/>
      <c r="S482" s="672"/>
      <c r="T482" s="675"/>
      <c r="U482" s="673"/>
      <c r="V482" s="676"/>
      <c r="W482" s="672"/>
      <c r="X482" s="675"/>
      <c r="Y482" s="673"/>
      <c r="Z482" s="672"/>
      <c r="AA482" s="672"/>
      <c r="AB482" s="672"/>
      <c r="AC482" s="673"/>
      <c r="AD482" s="676"/>
      <c r="AE482" s="637"/>
      <c r="AF482" s="29"/>
      <c r="AH482" s="185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26"/>
      <c r="B483" s="99"/>
      <c r="C483" s="784" t="s">
        <v>542</v>
      </c>
      <c r="D483" s="75" t="str">
        <f>AG479&amp;".5"</f>
        <v>N13.5</v>
      </c>
      <c r="E483" s="25"/>
      <c r="F483" s="26"/>
      <c r="G483" s="26"/>
      <c r="H483" s="635"/>
      <c r="I483" s="25"/>
      <c r="J483" s="28"/>
      <c r="K483" s="635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644"/>
      <c r="AC483" s="25"/>
      <c r="AD483" s="27"/>
      <c r="AE483" s="26"/>
      <c r="AF483" s="29"/>
      <c r="AH483" s="185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26"/>
      <c r="B484" s="99"/>
      <c r="C484" s="784"/>
      <c r="D484" s="75" t="str">
        <f>AG479&amp;".6"</f>
        <v>N13.6</v>
      </c>
      <c r="E484" s="25"/>
      <c r="F484" s="26"/>
      <c r="G484" s="648"/>
      <c r="H484" s="635"/>
      <c r="I484" s="25"/>
      <c r="J484" s="28"/>
      <c r="K484" s="649"/>
      <c r="L484" s="29"/>
      <c r="M484" s="25"/>
      <c r="N484" s="28"/>
      <c r="O484" s="648"/>
      <c r="P484" s="29"/>
      <c r="Q484" s="25"/>
      <c r="R484" s="27"/>
      <c r="S484" s="648"/>
      <c r="T484" s="29"/>
      <c r="U484" s="25"/>
      <c r="V484" s="27"/>
      <c r="W484" s="648"/>
      <c r="X484" s="29"/>
      <c r="Y484" s="25"/>
      <c r="Z484" s="33"/>
      <c r="AA484" s="672"/>
      <c r="AB484" s="644"/>
      <c r="AC484" s="25"/>
      <c r="AD484" s="27"/>
      <c r="AE484" s="26"/>
      <c r="AF484" s="19"/>
      <c r="AG484" s="184"/>
      <c r="AH484" s="185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27">
        <v>15</v>
      </c>
      <c r="B485" s="98" t="str">
        <f>IF(AG485&lt;&gt;"",AH485,"")</f>
        <v>Th. Huy</v>
      </c>
      <c r="C485" s="780" t="s">
        <v>0</v>
      </c>
      <c r="D485" s="76" t="str">
        <f>AG485&amp;".1"</f>
        <v>N17.1</v>
      </c>
      <c r="E485" s="15"/>
      <c r="F485" s="16"/>
      <c r="G485" s="16"/>
      <c r="H485" s="18"/>
      <c r="I485" s="15"/>
      <c r="J485" s="18"/>
      <c r="K485" s="645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657"/>
      <c r="AB485" s="19"/>
      <c r="AC485" s="15"/>
      <c r="AD485" s="17"/>
      <c r="AE485" s="16"/>
      <c r="AF485" s="23"/>
      <c r="AG485" s="184" t="s">
        <v>586</v>
      </c>
      <c r="AH485" s="185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26"/>
      <c r="B486" s="101">
        <f>SUM(F485:F490,J485:J490,N485:N490,R485:R490,V485:V490,Z485:Z490,AD485:AD490)</f>
        <v>0</v>
      </c>
      <c r="C486" s="781"/>
      <c r="D486" s="75" t="str">
        <f>AG485&amp;".2"</f>
        <v>N17.2</v>
      </c>
      <c r="E486"/>
      <c r="F486" s="674"/>
      <c r="G486" s="672"/>
      <c r="H486" s="675"/>
      <c r="I486" s="673"/>
      <c r="J486" s="674"/>
      <c r="K486" s="638"/>
      <c r="L486" s="675"/>
      <c r="M486" s="673"/>
      <c r="N486" s="674"/>
      <c r="O486" s="672"/>
      <c r="P486" s="675"/>
      <c r="Q486" s="673"/>
      <c r="R486" s="676"/>
      <c r="S486" s="672"/>
      <c r="T486" s="675"/>
      <c r="U486" s="673"/>
      <c r="V486" s="676"/>
      <c r="W486" s="672"/>
      <c r="X486" s="675"/>
      <c r="Y486" s="673"/>
      <c r="Z486" s="676"/>
      <c r="AA486" s="637"/>
      <c r="AB486" s="675"/>
      <c r="AC486" s="673"/>
      <c r="AD486" s="676"/>
      <c r="AE486" s="637"/>
      <c r="AF486" s="29"/>
      <c r="AH486" s="185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26"/>
      <c r="B487" s="99"/>
      <c r="C487" s="782" t="s">
        <v>1</v>
      </c>
      <c r="D487" s="75" t="str">
        <f>AG485&amp;".3"</f>
        <v>N17.3</v>
      </c>
      <c r="E487" s="677"/>
      <c r="F487" s="677"/>
      <c r="G487" s="672"/>
      <c r="H487" s="677"/>
      <c r="I487" s="677"/>
      <c r="J487" s="677"/>
      <c r="K487" s="672"/>
      <c r="L487" s="677"/>
      <c r="M487" s="677"/>
      <c r="N487" s="677"/>
      <c r="O487" s="672"/>
      <c r="P487" s="677"/>
      <c r="Q487" s="677"/>
      <c r="R487" s="677"/>
      <c r="S487" s="672"/>
      <c r="T487" s="677"/>
      <c r="U487" s="677"/>
      <c r="V487" s="677"/>
      <c r="W487" s="672"/>
      <c r="X487"/>
      <c r="Y487"/>
      <c r="Z487"/>
      <c r="AA487"/>
      <c r="AB487"/>
      <c r="AC487"/>
      <c r="AD487"/>
      <c r="AE487"/>
      <c r="AF487" s="29"/>
      <c r="AH487" s="185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26"/>
      <c r="B488" s="99"/>
      <c r="C488" s="783"/>
      <c r="D488" s="75" t="str">
        <f>AG485&amp;".4"</f>
        <v>N17.4</v>
      </c>
      <c r="E488" s="20"/>
      <c r="F488" s="21"/>
      <c r="G488" s="672"/>
      <c r="H488" s="638"/>
      <c r="I488" s="673"/>
      <c r="J488" s="674"/>
      <c r="K488" s="638"/>
      <c r="L488" s="675"/>
      <c r="M488" s="673"/>
      <c r="N488" s="674"/>
      <c r="O488" s="672"/>
      <c r="P488" s="675"/>
      <c r="Q488" s="673"/>
      <c r="R488" s="676"/>
      <c r="S488" s="672"/>
      <c r="T488" s="675"/>
      <c r="U488" s="673"/>
      <c r="V488" s="676"/>
      <c r="W488" s="672"/>
      <c r="X488" s="675"/>
      <c r="Y488" s="673"/>
      <c r="Z488" s="672"/>
      <c r="AA488" s="672"/>
      <c r="AB488" s="672"/>
      <c r="AC488" s="673"/>
      <c r="AD488" s="676"/>
      <c r="AE488" s="637"/>
      <c r="AF488" s="29"/>
      <c r="AH488" s="185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26"/>
      <c r="B489" s="99"/>
      <c r="C489" s="784" t="s">
        <v>542</v>
      </c>
      <c r="D489" s="75" t="str">
        <f>AG485&amp;".5"</f>
        <v>N17.5</v>
      </c>
      <c r="E489" s="25"/>
      <c r="F489" s="26"/>
      <c r="G489" s="648"/>
      <c r="H489" s="635"/>
      <c r="I489" s="25"/>
      <c r="J489" s="28"/>
      <c r="K489" s="635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644"/>
      <c r="AC489" s="25"/>
      <c r="AD489" s="27"/>
      <c r="AE489" s="26"/>
      <c r="AF489" s="19"/>
      <c r="AG489" s="184"/>
      <c r="AH489" s="185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26"/>
      <c r="B490" s="99"/>
      <c r="C490" s="784"/>
      <c r="D490" s="75" t="str">
        <f>AG485&amp;".6"</f>
        <v>N17.6</v>
      </c>
      <c r="E490" s="25"/>
      <c r="F490" s="26"/>
      <c r="G490" s="648"/>
      <c r="H490" s="635"/>
      <c r="I490" s="25"/>
      <c r="J490" s="28"/>
      <c r="K490" s="649"/>
      <c r="L490" s="29"/>
      <c r="M490" s="25"/>
      <c r="N490" s="28"/>
      <c r="O490" s="648"/>
      <c r="P490" s="29"/>
      <c r="Q490" s="25"/>
      <c r="R490" s="27"/>
      <c r="S490" s="648"/>
      <c r="T490" s="29"/>
      <c r="U490" s="25"/>
      <c r="V490" s="27"/>
      <c r="W490" s="648"/>
      <c r="X490" s="29"/>
      <c r="Y490" s="25"/>
      <c r="Z490" s="33"/>
      <c r="AA490" s="672"/>
      <c r="AB490" s="644"/>
      <c r="AC490" s="25"/>
      <c r="AD490" s="27"/>
      <c r="AE490" s="26"/>
      <c r="AF490" s="23"/>
      <c r="AH490" s="185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27">
        <v>16</v>
      </c>
      <c r="B491" s="98" t="str">
        <f>IF(AG491&lt;&gt;"",AH491,"")</f>
        <v>C.Ngọc</v>
      </c>
      <c r="C491" s="780" t="s">
        <v>0</v>
      </c>
      <c r="D491" s="76" t="str">
        <f>AG491&amp;".1"</f>
        <v>N18.1</v>
      </c>
      <c r="E491" s="15"/>
      <c r="F491" s="16"/>
      <c r="G491" s="16"/>
      <c r="H491" s="18"/>
      <c r="I491" s="15"/>
      <c r="J491" s="18"/>
      <c r="K491" s="645"/>
      <c r="L491" s="19"/>
      <c r="M491" s="15"/>
      <c r="N491" s="18"/>
      <c r="O491" s="657"/>
      <c r="P491" s="19"/>
      <c r="Q491" s="15"/>
      <c r="R491" s="17"/>
      <c r="S491" s="16"/>
      <c r="T491" s="19"/>
      <c r="U491" s="15"/>
      <c r="V491" s="18"/>
      <c r="W491" s="16"/>
      <c r="X491" s="19"/>
      <c r="Y491" s="15"/>
      <c r="Z491" s="18"/>
      <c r="AA491" s="16"/>
      <c r="AB491" s="19"/>
      <c r="AC491" s="15"/>
      <c r="AD491" s="17"/>
      <c r="AE491" s="16"/>
      <c r="AF491" s="29"/>
      <c r="AG491" s="184" t="s">
        <v>599</v>
      </c>
      <c r="AH491" s="185" t="str">
        <f>IF(AG491&lt;&gt;"",VLOOKUP(AG491,MAGV!$B$6:$G$172,2,0),"")</f>
        <v>C.Ngọc</v>
      </c>
      <c r="AI491" s="44">
        <f t="shared" si="11"/>
        <v>10</v>
      </c>
    </row>
    <row r="492" spans="1:35" ht="9" customHeight="1" x14ac:dyDescent="0.25">
      <c r="A492" s="326"/>
      <c r="B492" s="101">
        <f>SUM(F491:F496,J491:J496,N491:N496,R491:R496,V491:V496,Z491:Z496,AD491:AD496)</f>
        <v>10</v>
      </c>
      <c r="C492" s="781"/>
      <c r="D492" s="75" t="str">
        <f>AG491&amp;".2"</f>
        <v>N18.2</v>
      </c>
      <c r="E492"/>
      <c r="F492" s="674"/>
      <c r="G492" s="672"/>
      <c r="H492" s="675"/>
      <c r="I492" s="673"/>
      <c r="J492" s="674"/>
      <c r="K492" s="638"/>
      <c r="L492" s="675"/>
      <c r="M492" s="673"/>
      <c r="N492" s="674"/>
      <c r="O492" s="672"/>
      <c r="P492" s="675"/>
      <c r="Q492" s="673"/>
      <c r="R492" s="676"/>
      <c r="S492" s="672"/>
      <c r="T492" s="675"/>
      <c r="U492" s="673"/>
      <c r="V492" s="676"/>
      <c r="W492" s="672"/>
      <c r="X492" s="675"/>
      <c r="Y492" s="673"/>
      <c r="Z492" s="676"/>
      <c r="AA492" s="637"/>
      <c r="AB492" s="675"/>
      <c r="AC492" s="673"/>
      <c r="AD492" s="676"/>
      <c r="AE492" s="666"/>
      <c r="AF492" s="29"/>
      <c r="AH492" s="185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26"/>
      <c r="B493" s="99"/>
      <c r="C493" s="782" t="s">
        <v>1</v>
      </c>
      <c r="D493" s="75" t="str">
        <f>AG491&amp;".3"</f>
        <v>N18.3</v>
      </c>
      <c r="E493"/>
      <c r="F493"/>
      <c r="G493"/>
      <c r="H493"/>
      <c r="I493"/>
      <c r="J493"/>
      <c r="K493" s="672"/>
      <c r="L493"/>
      <c r="M493"/>
      <c r="N493"/>
      <c r="O493"/>
      <c r="P493"/>
      <c r="Q493"/>
      <c r="R493"/>
      <c r="S493"/>
      <c r="T493"/>
      <c r="U493" t="s">
        <v>5069</v>
      </c>
      <c r="V493">
        <v>4</v>
      </c>
      <c r="W493" t="s">
        <v>417</v>
      </c>
      <c r="X493"/>
      <c r="Y493"/>
      <c r="Z493"/>
      <c r="AA493" s="672"/>
      <c r="AB493"/>
      <c r="AC493"/>
      <c r="AD493"/>
      <c r="AE493"/>
      <c r="AF493" s="29"/>
      <c r="AH493" s="185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26"/>
      <c r="B494" s="99"/>
      <c r="C494" s="783"/>
      <c r="D494" s="75" t="str">
        <f>AG491&amp;".4"</f>
        <v>N18.4</v>
      </c>
      <c r="E494" s="20"/>
      <c r="F494" s="21"/>
      <c r="G494" s="672"/>
      <c r="H494" s="638"/>
      <c r="I494" s="673"/>
      <c r="J494" s="674"/>
      <c r="K494" s="638"/>
      <c r="L494" s="675"/>
      <c r="M494" s="673"/>
      <c r="N494" s="674"/>
      <c r="O494" s="672"/>
      <c r="P494" s="675"/>
      <c r="Q494" s="673"/>
      <c r="R494" s="676"/>
      <c r="S494" s="672"/>
      <c r="T494" s="675"/>
      <c r="U494" s="673"/>
      <c r="V494" s="676"/>
      <c r="W494" s="723" t="s">
        <v>5003</v>
      </c>
      <c r="X494" s="675"/>
      <c r="Y494" s="672"/>
      <c r="Z494" s="672"/>
      <c r="AA494" s="648"/>
      <c r="AB494" s="672"/>
      <c r="AC494" s="673"/>
      <c r="AD494" s="676"/>
      <c r="AE494" s="666"/>
      <c r="AF494" s="29"/>
      <c r="AH494" s="185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26"/>
      <c r="B495" s="99"/>
      <c r="C495" s="784" t="s">
        <v>542</v>
      </c>
      <c r="D495" s="75" t="str">
        <f>AG491&amp;".5"</f>
        <v>N18.5</v>
      </c>
      <c r="E495" s="25"/>
      <c r="F495" s="26"/>
      <c r="G495" s="26"/>
      <c r="H495" s="635"/>
      <c r="I495" s="25" t="s">
        <v>1256</v>
      </c>
      <c r="J495" s="28">
        <v>3</v>
      </c>
      <c r="K495" s="635"/>
      <c r="L495" s="29"/>
      <c r="M495" s="25"/>
      <c r="N495" s="28"/>
      <c r="O495" s="26"/>
      <c r="P495" s="29"/>
      <c r="Q495" s="25" t="s">
        <v>1256</v>
      </c>
      <c r="R495" s="27">
        <v>3</v>
      </c>
      <c r="S495" s="648"/>
      <c r="T495" s="29"/>
      <c r="U495" s="25"/>
      <c r="V495" s="27"/>
      <c r="W495" s="26"/>
      <c r="X495" s="29"/>
      <c r="Y495" s="25"/>
      <c r="Z495" s="33"/>
      <c r="AA495"/>
      <c r="AB495" s="644"/>
      <c r="AC495" s="25"/>
      <c r="AD495" s="27"/>
      <c r="AE495" s="26"/>
      <c r="AF495" s="19"/>
      <c r="AG495" s="184"/>
      <c r="AH495" s="185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26"/>
      <c r="B496" s="99"/>
      <c r="C496" s="784"/>
      <c r="D496" s="75" t="str">
        <f>AG491&amp;".6"</f>
        <v>N18.6</v>
      </c>
      <c r="E496" s="25"/>
      <c r="F496" s="26"/>
      <c r="G496" s="648"/>
      <c r="H496" s="635"/>
      <c r="I496" s="25"/>
      <c r="J496" s="28"/>
      <c r="K496" s="678" t="s">
        <v>4766</v>
      </c>
      <c r="L496" s="29"/>
      <c r="M496" s="25"/>
      <c r="N496" s="28"/>
      <c r="O496" s="659"/>
      <c r="P496" s="29"/>
      <c r="Q496" s="25"/>
      <c r="R496" s="27"/>
      <c r="S496" s="659" t="s">
        <v>4766</v>
      </c>
      <c r="T496" s="29"/>
      <c r="U496" s="25"/>
      <c r="V496" s="27"/>
      <c r="W496" s="648"/>
      <c r="X496" s="29"/>
      <c r="Y496" s="25"/>
      <c r="Z496" s="33"/>
      <c r="AA496" s="672"/>
      <c r="AB496" s="644"/>
      <c r="AC496" s="25"/>
      <c r="AD496" s="27"/>
      <c r="AE496" s="26"/>
      <c r="AF496" s="23"/>
      <c r="AH496" s="185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27">
        <v>17</v>
      </c>
      <c r="B497" s="98" t="str">
        <f>IF(AG497&lt;&gt;"",AH497,"")</f>
        <v>C.Huệ</v>
      </c>
      <c r="C497" s="780" t="s">
        <v>0</v>
      </c>
      <c r="D497" s="76" t="str">
        <f>AG497&amp;".1"</f>
        <v>N19.1</v>
      </c>
      <c r="E497" s="15"/>
      <c r="F497" s="16"/>
      <c r="G497" s="16"/>
      <c r="H497" s="18"/>
      <c r="I497" s="15"/>
      <c r="J497" s="18"/>
      <c r="K497" s="645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611"/>
      <c r="AD497" s="17"/>
      <c r="AE497" s="16"/>
      <c r="AF497" s="29"/>
      <c r="AG497" s="184" t="s">
        <v>679</v>
      </c>
      <c r="AH497" s="185" t="str">
        <f>IF(AG497&lt;&gt;"",VLOOKUP(AG497,MAGV!$B$6:$G$172,2,0),"")</f>
        <v>C.Huệ</v>
      </c>
      <c r="AI497" s="44">
        <f t="shared" si="11"/>
        <v>6</v>
      </c>
    </row>
    <row r="498" spans="1:35" ht="9" customHeight="1" x14ac:dyDescent="0.25">
      <c r="A498" s="326"/>
      <c r="B498" s="101">
        <f>SUM(F497:F502,J497:J502,N497:N502,R497:R502,V497:V502,Z497:Z502,AD497:AD502)</f>
        <v>6</v>
      </c>
      <c r="C498" s="781"/>
      <c r="D498" s="75" t="str">
        <f>AG497&amp;".2"</f>
        <v>N19.2</v>
      </c>
      <c r="E498"/>
      <c r="F498" s="674"/>
      <c r="G498" s="672"/>
      <c r="H498" s="675"/>
      <c r="I498" s="673"/>
      <c r="J498" s="674"/>
      <c r="K498" s="638"/>
      <c r="L498" s="675"/>
      <c r="M498" s="673"/>
      <c r="N498" s="674"/>
      <c r="O498" s="672"/>
      <c r="P498" s="675"/>
      <c r="Q498" s="673"/>
      <c r="R498" s="676"/>
      <c r="S498" s="672"/>
      <c r="T498" s="675"/>
      <c r="U498" s="673"/>
      <c r="V498" s="676"/>
      <c r="W498" s="672"/>
      <c r="X498" s="675"/>
      <c r="Y498" s="673"/>
      <c r="Z498" s="676"/>
      <c r="AA498" s="666"/>
      <c r="AB498" s="675"/>
      <c r="AC498" s="673"/>
      <c r="AD498" s="676"/>
      <c r="AE498" s="666"/>
      <c r="AF498" s="29"/>
      <c r="AH498" s="185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26"/>
      <c r="B499" s="99"/>
      <c r="C499" s="782" t="s">
        <v>1</v>
      </c>
      <c r="D499" s="75" t="str">
        <f>AG497&amp;".3"</f>
        <v>N19.3</v>
      </c>
      <c r="E499"/>
      <c r="F499"/>
      <c r="G499"/>
      <c r="H499"/>
      <c r="I499"/>
      <c r="J499"/>
      <c r="K499"/>
      <c r="L499"/>
      <c r="M499" s="67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85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26"/>
      <c r="B500" s="99"/>
      <c r="C500" s="783"/>
      <c r="D500" s="75" t="str">
        <f>AG497&amp;".4"</f>
        <v>N19.4</v>
      </c>
      <c r="E500" s="20"/>
      <c r="F500" s="21"/>
      <c r="G500" s="672"/>
      <c r="H500" s="638"/>
      <c r="I500" s="673"/>
      <c r="J500" s="674"/>
      <c r="K500" s="638"/>
      <c r="L500" s="675"/>
      <c r="M500" s="673"/>
      <c r="N500" s="674"/>
      <c r="O500" s="672"/>
      <c r="P500" s="675"/>
      <c r="Q500" s="673"/>
      <c r="R500" s="676"/>
      <c r="S500" s="672"/>
      <c r="T500" s="675"/>
      <c r="U500" s="673"/>
      <c r="V500" s="676"/>
      <c r="W500" s="672"/>
      <c r="X500" s="675"/>
      <c r="Y500" s="673"/>
      <c r="Z500" s="672"/>
      <c r="AA500" s="680"/>
      <c r="AB500" s="672"/>
      <c r="AC500" s="673"/>
      <c r="AD500" s="676"/>
      <c r="AE500" s="666"/>
      <c r="AF500" s="29"/>
      <c r="AH500" s="185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26"/>
      <c r="B501" s="99"/>
      <c r="C501" s="784" t="s">
        <v>542</v>
      </c>
      <c r="D501" s="75" t="str">
        <f>AG497&amp;".5"</f>
        <v>N19.5</v>
      </c>
      <c r="E501" s="25" t="s">
        <v>1256</v>
      </c>
      <c r="F501" s="26">
        <v>3</v>
      </c>
      <c r="G501" s="648"/>
      <c r="H501" s="635"/>
      <c r="I501" s="25" t="s">
        <v>1256</v>
      </c>
      <c r="J501" s="28">
        <v>3</v>
      </c>
      <c r="K501" s="635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644"/>
      <c r="AC501" s="25"/>
      <c r="AD501" s="27"/>
      <c r="AE501" s="26"/>
      <c r="AF501" s="29"/>
      <c r="AH501" s="185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26"/>
      <c r="B502" s="99"/>
      <c r="C502" s="784"/>
      <c r="D502" s="75" t="str">
        <f>AG497&amp;".6"</f>
        <v>N19.6</v>
      </c>
      <c r="E502" s="25"/>
      <c r="F502" s="26"/>
      <c r="G502" s="648" t="s">
        <v>5028</v>
      </c>
      <c r="H502" s="635"/>
      <c r="I502" s="25"/>
      <c r="J502" s="28"/>
      <c r="K502" s="649" t="s">
        <v>5028</v>
      </c>
      <c r="L502" s="29"/>
      <c r="M502" s="25"/>
      <c r="N502" s="28"/>
      <c r="O502" s="648"/>
      <c r="P502" s="29"/>
      <c r="Q502" s="25"/>
      <c r="R502" s="27"/>
      <c r="S502" s="648"/>
      <c r="T502" s="29"/>
      <c r="U502" s="25"/>
      <c r="V502" s="27"/>
      <c r="W502" s="648"/>
      <c r="X502" s="29"/>
      <c r="Y502" s="25"/>
      <c r="Z502" s="33"/>
      <c r="AA502" s="672"/>
      <c r="AB502" s="644"/>
      <c r="AC502" s="25"/>
      <c r="AD502" s="27"/>
      <c r="AE502" s="648"/>
      <c r="AF502" s="19"/>
      <c r="AG502" s="184"/>
      <c r="AH502" s="185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99"/>
      <c r="C503" s="126"/>
      <c r="D503" s="76" t="str">
        <f>AG503&amp;".1"</f>
        <v>.1</v>
      </c>
      <c r="E503" s="25"/>
      <c r="F503" s="26"/>
      <c r="G503" s="26"/>
      <c r="H503" s="26"/>
      <c r="I503" s="25"/>
      <c r="J503" s="28"/>
      <c r="K503" s="635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644"/>
      <c r="AC503" s="25"/>
      <c r="AD503" s="27"/>
      <c r="AE503" s="26"/>
      <c r="AF503" s="29"/>
      <c r="AH503" s="185"/>
      <c r="AI503" s="44" t="str">
        <f t="shared" si="11"/>
        <v/>
      </c>
    </row>
    <row r="504" spans="1:35" ht="11.25" customHeight="1" x14ac:dyDescent="0.25">
      <c r="B504" s="99"/>
      <c r="C504" s="126"/>
      <c r="D504" s="75" t="str">
        <f>AG503&amp;".2"</f>
        <v>.2</v>
      </c>
      <c r="E504" s="25"/>
      <c r="F504" s="26"/>
      <c r="G504" s="26"/>
      <c r="H504" s="26"/>
      <c r="I504" s="25"/>
      <c r="J504" s="28"/>
      <c r="K504" s="635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644"/>
      <c r="AC504" s="25"/>
      <c r="AD504" s="27"/>
      <c r="AE504" s="26"/>
      <c r="AF504" s="29"/>
      <c r="AH504" s="185"/>
      <c r="AI504" s="44" t="str">
        <f t="shared" si="11"/>
        <v/>
      </c>
    </row>
    <row r="505" spans="1:35" ht="11.25" customHeight="1" x14ac:dyDescent="0.25">
      <c r="B505" s="99"/>
      <c r="C505" s="126"/>
      <c r="D505" s="75" t="str">
        <f>AG503&amp;".3"</f>
        <v>.3</v>
      </c>
      <c r="E505" s="25"/>
      <c r="F505" s="26"/>
      <c r="G505" s="26"/>
      <c r="H505" s="26"/>
      <c r="I505" s="25"/>
      <c r="J505" s="28"/>
      <c r="K505" s="635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644"/>
      <c r="AC505" s="25"/>
      <c r="AD505" s="27"/>
      <c r="AE505" s="26"/>
      <c r="AF505" s="29"/>
      <c r="AH505" s="185"/>
      <c r="AI505" s="44" t="str">
        <f t="shared" si="11"/>
        <v/>
      </c>
    </row>
    <row r="506" spans="1:35" ht="11.25" customHeight="1" x14ac:dyDescent="0.25">
      <c r="B506" s="99"/>
      <c r="C506" s="126"/>
      <c r="D506" s="75" t="str">
        <f>AG503&amp;".4"</f>
        <v>.4</v>
      </c>
      <c r="E506" s="25"/>
      <c r="F506" s="26"/>
      <c r="G506" s="26"/>
      <c r="H506" s="26"/>
      <c r="I506" s="25"/>
      <c r="J506" s="28"/>
      <c r="K506" s="635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644"/>
      <c r="AC506" s="25"/>
      <c r="AD506" s="27"/>
      <c r="AE506" s="26"/>
      <c r="AF506" s="29"/>
      <c r="AH506" s="185"/>
      <c r="AI506" s="44" t="str">
        <f t="shared" si="11"/>
        <v/>
      </c>
    </row>
    <row r="507" spans="1:35" ht="11.25" customHeight="1" x14ac:dyDescent="0.25">
      <c r="B507" s="99"/>
      <c r="C507" s="126"/>
      <c r="D507" s="75" t="str">
        <f>AG503&amp;".5"</f>
        <v>.5</v>
      </c>
      <c r="E507" s="25"/>
      <c r="F507" s="26"/>
      <c r="G507" s="26"/>
      <c r="H507" s="26"/>
      <c r="I507" s="25"/>
      <c r="J507" s="28"/>
      <c r="K507" s="635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644"/>
      <c r="AC507" s="25"/>
      <c r="AD507" s="27"/>
      <c r="AE507" s="26"/>
      <c r="AF507" s="29"/>
      <c r="AH507" s="185"/>
      <c r="AI507" s="44" t="str">
        <f t="shared" si="11"/>
        <v/>
      </c>
    </row>
    <row r="508" spans="1:35" ht="11.25" customHeight="1" x14ac:dyDescent="0.25">
      <c r="B508" s="99"/>
      <c r="C508" s="126"/>
      <c r="D508" s="75" t="str">
        <f>AG503&amp;".6"</f>
        <v>.6</v>
      </c>
      <c r="E508" s="25"/>
      <c r="F508" s="26"/>
      <c r="G508" s="26"/>
      <c r="H508" s="26"/>
      <c r="I508" s="25"/>
      <c r="J508" s="28"/>
      <c r="K508" s="635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644"/>
      <c r="AC508" s="25"/>
      <c r="AD508" s="27"/>
      <c r="AE508" s="26"/>
      <c r="AF508" s="29"/>
      <c r="AH508" s="185"/>
      <c r="AI508" s="44" t="str">
        <f t="shared" si="11"/>
        <v/>
      </c>
    </row>
    <row r="509" spans="1:35" ht="12.65" customHeight="1" x14ac:dyDescent="0.25">
      <c r="A509" s="327">
        <v>1</v>
      </c>
      <c r="B509" s="98" t="str">
        <f>IF(AG509&lt;&gt;"",AH509,"")</f>
        <v>Th.Cảnh</v>
      </c>
      <c r="C509" s="780" t="s">
        <v>0</v>
      </c>
      <c r="D509" s="76" t="str">
        <f>AG509&amp;".1"</f>
        <v>X01.1</v>
      </c>
      <c r="E509" s="15"/>
      <c r="F509" s="16"/>
      <c r="G509" s="657"/>
      <c r="H509" s="18"/>
      <c r="I509" s="611"/>
      <c r="J509" s="18"/>
      <c r="K509" s="645"/>
      <c r="L509" s="19"/>
      <c r="M509" s="15"/>
      <c r="N509" s="18"/>
      <c r="O509" s="657"/>
      <c r="P509" s="19"/>
      <c r="Q509" s="15"/>
      <c r="R509" s="17"/>
      <c r="S509" s="16"/>
      <c r="T509" s="19"/>
      <c r="U509" s="15"/>
      <c r="V509" s="18"/>
      <c r="W509" s="16"/>
      <c r="X509" s="19"/>
      <c r="Y509" s="611"/>
      <c r="Z509" s="18"/>
      <c r="AA509" s="16"/>
      <c r="AB509" s="19"/>
      <c r="AC509" s="15"/>
      <c r="AD509" s="17"/>
      <c r="AE509" s="16"/>
      <c r="AF509" s="19"/>
      <c r="AG509" s="184" t="s">
        <v>222</v>
      </c>
      <c r="AH509" s="185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26"/>
      <c r="B510" s="101">
        <f>SUM(F509:F514,J509:J514,N509:N514,R509:R514,V509:V514,Z509:Z514,AD509:AD514)</f>
        <v>0</v>
      </c>
      <c r="C510" s="781"/>
      <c r="D510" s="75" t="str">
        <f>AG509&amp;".2"</f>
        <v>X01.2</v>
      </c>
      <c r="E510" s="636"/>
      <c r="F510" s="22"/>
      <c r="G510" s="637"/>
      <c r="H510" s="23"/>
      <c r="I510" s="20"/>
      <c r="J510" s="22"/>
      <c r="K510" s="638"/>
      <c r="L510" s="23"/>
      <c r="M510" s="20"/>
      <c r="N510" s="22"/>
      <c r="O510" s="637"/>
      <c r="P510" s="23"/>
      <c r="Q510" s="20"/>
      <c r="R510" s="24"/>
      <c r="S510" s="637"/>
      <c r="T510" s="23"/>
      <c r="U510" s="20"/>
      <c r="V510" s="24"/>
      <c r="W510" s="637"/>
      <c r="X510" s="23"/>
      <c r="Y510" s="20"/>
      <c r="Z510" s="24"/>
      <c r="AA510" s="637"/>
      <c r="AB510" s="23"/>
      <c r="AC510" s="20"/>
      <c r="AD510" s="24"/>
      <c r="AE510" s="637"/>
      <c r="AF510" s="23"/>
      <c r="AH510" s="185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26"/>
      <c r="B511" s="99"/>
      <c r="C511" s="782" t="s">
        <v>1</v>
      </c>
      <c r="D511" s="75" t="str">
        <f>AG509&amp;".3"</f>
        <v>X01.3</v>
      </c>
      <c r="E511" s="618"/>
      <c r="F511" s="622"/>
      <c r="G511" s="622"/>
      <c r="H511" s="639"/>
      <c r="I511" s="654"/>
      <c r="J511" s="620"/>
      <c r="K511" s="639"/>
      <c r="L511" s="623"/>
      <c r="M511" s="654"/>
      <c r="N511" s="619"/>
      <c r="O511" s="622"/>
      <c r="P511" s="623"/>
      <c r="Q511" s="618"/>
      <c r="R511" s="620"/>
      <c r="S511" s="622"/>
      <c r="T511" s="623"/>
      <c r="U511" s="618"/>
      <c r="V511" s="619"/>
      <c r="W511" s="622"/>
      <c r="X511" s="623"/>
      <c r="Y511" s="618"/>
      <c r="Z511" s="619"/>
      <c r="AA511" s="622"/>
      <c r="AB511" s="623"/>
      <c r="AC511" s="618"/>
      <c r="AD511" s="620"/>
      <c r="AE511" s="622"/>
      <c r="AF511" s="29"/>
      <c r="AH511" s="185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26"/>
      <c r="B512" s="99"/>
      <c r="C512" s="783"/>
      <c r="D512" s="75" t="str">
        <f>AG509&amp;".4"</f>
        <v>X01.4</v>
      </c>
      <c r="E512" s="20"/>
      <c r="F512" s="21"/>
      <c r="G512" s="637"/>
      <c r="H512" s="640"/>
      <c r="I512" s="20"/>
      <c r="J512" s="22"/>
      <c r="K512" s="638"/>
      <c r="L512" s="23"/>
      <c r="M512" s="20"/>
      <c r="N512" s="22"/>
      <c r="O512" s="637"/>
      <c r="P512" s="23"/>
      <c r="Q512" s="20"/>
      <c r="R512" s="24"/>
      <c r="S512" s="637"/>
      <c r="T512" s="23"/>
      <c r="U512" s="20"/>
      <c r="V512" s="24"/>
      <c r="W512" s="637"/>
      <c r="X512" s="23"/>
      <c r="Y512" s="20"/>
      <c r="Z512" s="621"/>
      <c r="AA512" s="641"/>
      <c r="AB512" s="642"/>
      <c r="AC512" s="20"/>
      <c r="AD512" s="24"/>
      <c r="AE512" s="637"/>
      <c r="AF512" s="29"/>
      <c r="AH512" s="185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26"/>
      <c r="B513" s="99"/>
      <c r="C513" s="784" t="s">
        <v>542</v>
      </c>
      <c r="D513" s="75" t="str">
        <f>AG509&amp;".5"</f>
        <v>X01.5</v>
      </c>
      <c r="E513" s="25"/>
      <c r="F513" s="26"/>
      <c r="G513" s="26"/>
      <c r="H513" s="635"/>
      <c r="I513" s="25"/>
      <c r="J513" s="28"/>
      <c r="K513" s="649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643"/>
      <c r="AB513" s="644"/>
      <c r="AC513" s="25"/>
      <c r="AD513" s="27"/>
      <c r="AE513" s="26"/>
      <c r="AF513" s="29"/>
      <c r="AH513" s="185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26"/>
      <c r="B514" s="99"/>
      <c r="C514" s="784"/>
      <c r="D514" s="75" t="str">
        <f>AG509&amp;".6"</f>
        <v>X01.6</v>
      </c>
      <c r="E514" s="25"/>
      <c r="F514" s="26"/>
      <c r="G514" s="648"/>
      <c r="H514" s="635"/>
      <c r="I514" s="25"/>
      <c r="J514" s="28"/>
      <c r="K514" s="635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643"/>
      <c r="AB514" s="644"/>
      <c r="AC514" s="25"/>
      <c r="AD514" s="27"/>
      <c r="AE514" s="26"/>
      <c r="AF514" s="29"/>
      <c r="AH514" s="185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27">
        <v>2</v>
      </c>
      <c r="B515" s="98" t="str">
        <f>IF(AG515&lt;&gt;"",AH515,"")</f>
        <v>Th.Cao</v>
      </c>
      <c r="C515" s="780" t="s">
        <v>0</v>
      </c>
      <c r="D515" s="76" t="str">
        <f>AG515&amp;".1"</f>
        <v>X02.1</v>
      </c>
      <c r="E515" s="15"/>
      <c r="F515" s="16"/>
      <c r="G515" s="16"/>
      <c r="H515" s="18"/>
      <c r="I515" s="15"/>
      <c r="J515" s="18"/>
      <c r="K515" s="645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611"/>
      <c r="Z515" s="18"/>
      <c r="AA515" s="16"/>
      <c r="AB515" s="19"/>
      <c r="AC515" s="15"/>
      <c r="AD515" s="17"/>
      <c r="AE515" s="16"/>
      <c r="AF515" s="19"/>
      <c r="AG515" s="184" t="s">
        <v>226</v>
      </c>
      <c r="AH515" s="185" t="str">
        <f>IF(AG515&lt;&gt;"",VLOOKUP(AG515,MAGV!$B$6:$G$172,2,0),"")</f>
        <v>Th.Cao</v>
      </c>
      <c r="AI515" s="44">
        <f t="shared" si="11"/>
        <v>0</v>
      </c>
    </row>
    <row r="516" spans="1:35" ht="12" customHeight="1" x14ac:dyDescent="0.25">
      <c r="A516" s="326"/>
      <c r="B516" s="101">
        <f>SUM(F515:F520,J515:J520,N515:N520,R515:R520,V515:V520,Z515:Z520,AD515:AD520)</f>
        <v>0</v>
      </c>
      <c r="C516" s="781"/>
      <c r="D516" s="75" t="str">
        <f>AG515&amp;".2"</f>
        <v>X02.2</v>
      </c>
      <c r="E516" s="636"/>
      <c r="F516" s="22"/>
      <c r="G516" s="637"/>
      <c r="H516" s="23"/>
      <c r="I516" s="20"/>
      <c r="J516" s="22"/>
      <c r="K516" s="638"/>
      <c r="L516" s="23"/>
      <c r="M516" s="20"/>
      <c r="N516" s="22"/>
      <c r="O516" s="637"/>
      <c r="P516" s="23"/>
      <c r="Q516" s="20"/>
      <c r="R516" s="24"/>
      <c r="S516" s="637"/>
      <c r="T516" s="23"/>
      <c r="U516" s="20"/>
      <c r="V516" s="24"/>
      <c r="W516" s="637"/>
      <c r="X516" s="23"/>
      <c r="Y516" s="20"/>
      <c r="Z516" s="24"/>
      <c r="AA516" s="637"/>
      <c r="AB516" s="23"/>
      <c r="AC516" s="20"/>
      <c r="AD516" s="24"/>
      <c r="AE516" s="637"/>
      <c r="AF516" s="23"/>
      <c r="AH516" s="185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26"/>
      <c r="B517" s="99"/>
      <c r="C517" s="782" t="s">
        <v>1</v>
      </c>
      <c r="D517" s="75" t="str">
        <f>AG515&amp;".3"</f>
        <v>X02.3</v>
      </c>
      <c r="E517" s="618"/>
      <c r="F517" s="622"/>
      <c r="G517" s="622"/>
      <c r="H517" s="639"/>
      <c r="I517" s="618"/>
      <c r="J517" s="620"/>
      <c r="K517" s="639"/>
      <c r="L517" s="623"/>
      <c r="M517" s="618"/>
      <c r="N517" s="619"/>
      <c r="O517" s="622"/>
      <c r="P517" s="623"/>
      <c r="Q517" s="618"/>
      <c r="R517" s="620"/>
      <c r="S517" s="622"/>
      <c r="T517" s="623"/>
      <c r="U517" s="654"/>
      <c r="V517" s="619"/>
      <c r="W517" s="622"/>
      <c r="X517" s="623"/>
      <c r="Y517" s="618"/>
      <c r="Z517" s="619"/>
      <c r="AA517" s="622"/>
      <c r="AB517" s="623"/>
      <c r="AC517" s="618"/>
      <c r="AD517" s="620"/>
      <c r="AE517" s="622"/>
      <c r="AF517" s="29"/>
      <c r="AH517" s="185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26"/>
      <c r="B518" s="99"/>
      <c r="C518" s="783"/>
      <c r="D518" s="75" t="str">
        <f>AG515&amp;".4"</f>
        <v>X02.4</v>
      </c>
      <c r="E518" s="20"/>
      <c r="F518" s="21"/>
      <c r="G518" s="637"/>
      <c r="H518" s="640"/>
      <c r="I518" s="20"/>
      <c r="J518" s="22"/>
      <c r="K518" s="638"/>
      <c r="L518" s="23"/>
      <c r="M518" s="20"/>
      <c r="N518" s="22"/>
      <c r="O518" s="637"/>
      <c r="P518" s="23"/>
      <c r="Q518" s="20"/>
      <c r="R518" s="24"/>
      <c r="S518" s="637"/>
      <c r="T518" s="23"/>
      <c r="U518" s="20"/>
      <c r="V518" s="24"/>
      <c r="W518" s="637"/>
      <c r="X518" s="23"/>
      <c r="Y518" s="20"/>
      <c r="Z518" s="621"/>
      <c r="AA518" s="641"/>
      <c r="AB518" s="642"/>
      <c r="AC518" s="20"/>
      <c r="AD518" s="24"/>
      <c r="AE518" s="637"/>
      <c r="AF518" s="29"/>
      <c r="AH518" s="185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26"/>
      <c r="B519" s="99"/>
      <c r="C519" s="784" t="s">
        <v>542</v>
      </c>
      <c r="D519" s="75" t="str">
        <f>AG515&amp;".5"</f>
        <v>X02.5</v>
      </c>
      <c r="E519" s="25"/>
      <c r="F519" s="26"/>
      <c r="G519" s="648"/>
      <c r="H519" s="635"/>
      <c r="I519" s="25"/>
      <c r="J519" s="28"/>
      <c r="K519" s="635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643"/>
      <c r="AB519" s="644"/>
      <c r="AC519" s="25"/>
      <c r="AD519" s="27"/>
      <c r="AE519" s="26"/>
      <c r="AF519" s="29"/>
      <c r="AH519" s="185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26"/>
      <c r="B520" s="99"/>
      <c r="C520" s="784"/>
      <c r="D520" s="75" t="str">
        <f>AG515&amp;".6"</f>
        <v>X02.6</v>
      </c>
      <c r="E520" s="25"/>
      <c r="F520" s="26"/>
      <c r="G520" s="26"/>
      <c r="H520" s="635"/>
      <c r="I520" s="25"/>
      <c r="J520" s="28"/>
      <c r="K520" s="635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643"/>
      <c r="AB520" s="644"/>
      <c r="AC520" s="25"/>
      <c r="AD520" s="27"/>
      <c r="AE520" s="26"/>
      <c r="AF520" s="29"/>
      <c r="AH520" s="185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27">
        <v>3</v>
      </c>
      <c r="B521" s="98" t="str">
        <f>IF(AG521&lt;&gt;"",AH521,"")</f>
        <v>Th.Chiến</v>
      </c>
      <c r="C521" s="780" t="s">
        <v>0</v>
      </c>
      <c r="D521" s="76" t="str">
        <f>AG521&amp;".1"</f>
        <v>X03.1</v>
      </c>
      <c r="E521" s="15" t="s">
        <v>3215</v>
      </c>
      <c r="F521" s="16">
        <v>4</v>
      </c>
      <c r="G521" s="16"/>
      <c r="H521" s="18"/>
      <c r="I521" s="611" t="s">
        <v>3215</v>
      </c>
      <c r="J521" s="18">
        <v>4</v>
      </c>
      <c r="K521" s="645"/>
      <c r="L521" s="19"/>
      <c r="M521" s="15" t="s">
        <v>3215</v>
      </c>
      <c r="N521" s="18">
        <v>4</v>
      </c>
      <c r="O521" s="657"/>
      <c r="P521" s="19"/>
      <c r="Q521" s="611" t="s">
        <v>3215</v>
      </c>
      <c r="R521" s="17">
        <v>4</v>
      </c>
      <c r="S521" s="16"/>
      <c r="T521" s="19"/>
      <c r="U521" s="15" t="s">
        <v>3215</v>
      </c>
      <c r="V521" s="18">
        <v>4</v>
      </c>
      <c r="W521" s="16"/>
      <c r="X521" s="19"/>
      <c r="Y521" s="15" t="s">
        <v>3215</v>
      </c>
      <c r="Z521" s="18">
        <v>4</v>
      </c>
      <c r="AA521" s="16"/>
      <c r="AB521" s="19"/>
      <c r="AC521" s="611"/>
      <c r="AD521" s="17"/>
      <c r="AE521" s="16"/>
      <c r="AF521" s="19"/>
      <c r="AG521" s="184" t="s">
        <v>229</v>
      </c>
      <c r="AH521" s="185" t="str">
        <f>IF(AG521&lt;&gt;"",VLOOKUP(AG521,MAGV!$B$6:$G$172,2,0),"")</f>
        <v>Th.Chiến</v>
      </c>
      <c r="AI521" s="44">
        <f t="shared" si="12"/>
        <v>28</v>
      </c>
    </row>
    <row r="522" spans="1:35" ht="12" customHeight="1" x14ac:dyDescent="0.25">
      <c r="A522" s="326"/>
      <c r="B522" s="101">
        <f>SUM(F521:F526,J521:J526,N521:N526,R521:R526,V521:V526,Z521:Z526,AD521:AD526)</f>
        <v>28</v>
      </c>
      <c r="C522" s="781"/>
      <c r="D522" s="75" t="str">
        <f>AG521&amp;".2"</f>
        <v>X03.2</v>
      </c>
      <c r="E522" s="636"/>
      <c r="F522" s="22"/>
      <c r="G522" s="637" t="s">
        <v>4923</v>
      </c>
      <c r="H522" s="23"/>
      <c r="I522" s="20"/>
      <c r="J522" s="22"/>
      <c r="K522" s="638" t="s">
        <v>4923</v>
      </c>
      <c r="L522" s="23"/>
      <c r="M522" s="20"/>
      <c r="N522" s="22"/>
      <c r="O522" s="637" t="s">
        <v>4923</v>
      </c>
      <c r="P522" s="23"/>
      <c r="Q522" s="20"/>
      <c r="R522" s="24"/>
      <c r="S522" s="637" t="s">
        <v>4923</v>
      </c>
      <c r="T522" s="23"/>
      <c r="U522" s="20"/>
      <c r="V522" s="24"/>
      <c r="W522" s="637" t="s">
        <v>4923</v>
      </c>
      <c r="X522" s="23"/>
      <c r="Y522" s="20"/>
      <c r="Z522" s="24"/>
      <c r="AA522" s="637" t="s">
        <v>4923</v>
      </c>
      <c r="AB522" s="23"/>
      <c r="AC522" s="20"/>
      <c r="AD522" s="24"/>
      <c r="AE522" s="637"/>
      <c r="AF522" s="23"/>
      <c r="AH522" s="185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26"/>
      <c r="B523" s="99"/>
      <c r="C523" s="782" t="s">
        <v>1</v>
      </c>
      <c r="D523" s="75" t="str">
        <f>AG521&amp;".3"</f>
        <v>X03.3</v>
      </c>
      <c r="E523" s="654"/>
      <c r="F523" s="622"/>
      <c r="G523" s="622"/>
      <c r="H523" s="639"/>
      <c r="I523" s="654"/>
      <c r="J523" s="620"/>
      <c r="K523" s="646"/>
      <c r="L523" s="623"/>
      <c r="M523" s="618"/>
      <c r="N523" s="619"/>
      <c r="O523" s="622"/>
      <c r="P523" s="623"/>
      <c r="Q523" s="654"/>
      <c r="R523" s="620"/>
      <c r="S523" s="622"/>
      <c r="T523" s="623"/>
      <c r="U523" s="654"/>
      <c r="V523" s="619"/>
      <c r="W523" s="622"/>
      <c r="X523" s="623"/>
      <c r="Y523" s="654" t="s">
        <v>3215</v>
      </c>
      <c r="Z523" s="619">
        <v>4</v>
      </c>
      <c r="AA523" s="622"/>
      <c r="AB523" s="623"/>
      <c r="AC523" s="654"/>
      <c r="AD523" s="620"/>
      <c r="AE523" s="622"/>
      <c r="AF523" s="29"/>
      <c r="AH523" s="185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26"/>
      <c r="B524" s="99"/>
      <c r="C524" s="783"/>
      <c r="D524" s="75" t="str">
        <f>AG521&amp;".4"</f>
        <v>X03.4</v>
      </c>
      <c r="E524" s="20"/>
      <c r="F524" s="21"/>
      <c r="G524" s="637"/>
      <c r="H524" s="640"/>
      <c r="I524" s="20"/>
      <c r="J524" s="22"/>
      <c r="K524" s="638"/>
      <c r="L524" s="23"/>
      <c r="M524" s="20"/>
      <c r="N524" s="22"/>
      <c r="O524" s="637"/>
      <c r="P524" s="23"/>
      <c r="Q524" s="20"/>
      <c r="R524" s="24"/>
      <c r="S524" s="637"/>
      <c r="T524" s="23"/>
      <c r="U524" s="20"/>
      <c r="V524" s="24"/>
      <c r="W524" s="637"/>
      <c r="X524" s="23"/>
      <c r="Y524" s="20"/>
      <c r="Z524" s="621"/>
      <c r="AA524" s="641" t="s">
        <v>4923</v>
      </c>
      <c r="AB524" s="642"/>
      <c r="AC524" s="20"/>
      <c r="AD524" s="24"/>
      <c r="AE524" s="637"/>
      <c r="AF524" s="29"/>
      <c r="AH524" s="185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26"/>
      <c r="B525" s="99"/>
      <c r="C525" s="784" t="s">
        <v>542</v>
      </c>
      <c r="D525" s="75" t="str">
        <f>AG521&amp;".5"</f>
        <v>X03.5</v>
      </c>
      <c r="E525" s="25"/>
      <c r="F525" s="26"/>
      <c r="G525" s="26"/>
      <c r="H525" s="635"/>
      <c r="I525" s="25"/>
      <c r="J525" s="28"/>
      <c r="K525" s="635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643"/>
      <c r="AB525" s="644"/>
      <c r="AC525" s="25"/>
      <c r="AD525" s="27"/>
      <c r="AE525" s="26"/>
      <c r="AF525" s="29"/>
      <c r="AH525" s="185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26"/>
      <c r="B526" s="99"/>
      <c r="C526" s="784"/>
      <c r="D526" s="75" t="str">
        <f>AG521&amp;".6"</f>
        <v>X03.6</v>
      </c>
      <c r="E526" s="25"/>
      <c r="F526" s="26"/>
      <c r="G526" s="648"/>
      <c r="H526" s="635"/>
      <c r="I526" s="25"/>
      <c r="J526" s="28"/>
      <c r="K526" s="635"/>
      <c r="L526" s="29"/>
      <c r="M526" s="25"/>
      <c r="N526" s="28"/>
      <c r="O526" s="26"/>
      <c r="P526" s="29"/>
      <c r="Q526" s="25"/>
      <c r="R526" s="27"/>
      <c r="S526" s="26"/>
      <c r="T526" s="29"/>
      <c r="U526" s="25"/>
      <c r="V526" s="27"/>
      <c r="W526" s="648"/>
      <c r="X526" s="29"/>
      <c r="Y526" s="25"/>
      <c r="Z526" s="33"/>
      <c r="AA526" s="643"/>
      <c r="AB526" s="644"/>
      <c r="AC526" s="25"/>
      <c r="AD526" s="27"/>
      <c r="AE526" s="26"/>
      <c r="AF526" s="29"/>
      <c r="AH526" s="185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27">
        <v>4</v>
      </c>
      <c r="B527" s="98" t="str">
        <f>IF(AG527&lt;&gt;"",AH527,"")</f>
        <v>Th.Cường</v>
      </c>
      <c r="C527" s="780" t="s">
        <v>0</v>
      </c>
      <c r="D527" s="76" t="str">
        <f>AG527&amp;".1"</f>
        <v>X04.1</v>
      </c>
      <c r="E527" s="15"/>
      <c r="F527" s="16"/>
      <c r="G527" s="16"/>
      <c r="H527" s="18"/>
      <c r="I527" s="15"/>
      <c r="J527" s="18"/>
      <c r="K527" s="645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4" t="s">
        <v>231</v>
      </c>
      <c r="AH527" s="185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26"/>
      <c r="B528" s="101">
        <f>SUM(F527:F532,J527:J532,N527:N532,R527:R532,V527:V532,Z527:Z532,AD527:AD532)</f>
        <v>0</v>
      </c>
      <c r="C528" s="781"/>
      <c r="D528" s="75" t="str">
        <f>AG527&amp;".2"</f>
        <v>X04.2</v>
      </c>
      <c r="E528" s="636"/>
      <c r="F528" s="22"/>
      <c r="G528" s="637"/>
      <c r="H528" s="23"/>
      <c r="I528" s="20"/>
      <c r="J528" s="22"/>
      <c r="K528" s="638"/>
      <c r="L528" s="23"/>
      <c r="M528" s="20"/>
      <c r="N528" s="22"/>
      <c r="O528" s="637"/>
      <c r="P528" s="23"/>
      <c r="Q528" s="20"/>
      <c r="R528" s="24"/>
      <c r="S528" s="637"/>
      <c r="T528" s="23"/>
      <c r="U528" s="20"/>
      <c r="V528" s="24"/>
      <c r="W528" s="637"/>
      <c r="X528" s="23"/>
      <c r="Y528" s="20"/>
      <c r="Z528" s="24"/>
      <c r="AA528" s="637"/>
      <c r="AB528" s="23"/>
      <c r="AC528" s="20"/>
      <c r="AD528" s="24"/>
      <c r="AE528" s="637"/>
      <c r="AF528" s="23"/>
      <c r="AH528" s="185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26"/>
      <c r="B529" s="99"/>
      <c r="C529" s="782" t="s">
        <v>1</v>
      </c>
      <c r="D529" s="75" t="str">
        <f>AG527&amp;".3"</f>
        <v>X04.3</v>
      </c>
      <c r="E529" s="618"/>
      <c r="F529" s="622"/>
      <c r="G529" s="622"/>
      <c r="H529" s="639"/>
      <c r="I529" s="618"/>
      <c r="J529" s="620"/>
      <c r="K529" s="639"/>
      <c r="L529" s="623"/>
      <c r="M529" s="618"/>
      <c r="N529" s="619"/>
      <c r="O529" s="622"/>
      <c r="P529" s="623"/>
      <c r="Q529" s="654"/>
      <c r="R529" s="620"/>
      <c r="S529" s="622"/>
      <c r="T529" s="623"/>
      <c r="U529" s="618"/>
      <c r="V529" s="619"/>
      <c r="W529" s="622"/>
      <c r="X529" s="623"/>
      <c r="Y529" s="618"/>
      <c r="Z529" s="619"/>
      <c r="AA529" s="622"/>
      <c r="AB529" s="623"/>
      <c r="AC529" s="618"/>
      <c r="AD529" s="620"/>
      <c r="AE529" s="622"/>
      <c r="AF529" s="29"/>
      <c r="AH529" s="185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26"/>
      <c r="B530" s="99"/>
      <c r="C530" s="783"/>
      <c r="D530" s="75" t="str">
        <f>AG527&amp;".4"</f>
        <v>X04.4</v>
      </c>
      <c r="E530" s="20"/>
      <c r="F530" s="21"/>
      <c r="G530" s="637"/>
      <c r="H530" s="640"/>
      <c r="I530" s="20"/>
      <c r="J530" s="22"/>
      <c r="K530" s="638"/>
      <c r="L530" s="23"/>
      <c r="M530" s="20"/>
      <c r="N530" s="22"/>
      <c r="O530" s="637"/>
      <c r="P530" s="23"/>
      <c r="Q530" s="20"/>
      <c r="R530" s="24"/>
      <c r="S530" s="637"/>
      <c r="T530" s="23"/>
      <c r="U530" s="20"/>
      <c r="V530" s="24"/>
      <c r="W530" s="637"/>
      <c r="X530" s="23"/>
      <c r="Y530" s="20"/>
      <c r="Z530" s="621"/>
      <c r="AA530" s="641"/>
      <c r="AB530" s="642"/>
      <c r="AC530" s="20"/>
      <c r="AD530" s="24"/>
      <c r="AE530" s="637"/>
      <c r="AF530" s="29"/>
      <c r="AH530" s="185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26"/>
      <c r="B531" s="99"/>
      <c r="C531" s="784" t="s">
        <v>542</v>
      </c>
      <c r="D531" s="75" t="str">
        <f>AG527&amp;".5"</f>
        <v>X04.5</v>
      </c>
      <c r="E531" s="25"/>
      <c r="F531" s="26"/>
      <c r="G531" s="648"/>
      <c r="H531" s="635"/>
      <c r="I531" s="25"/>
      <c r="J531" s="28"/>
      <c r="K531" s="635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643"/>
      <c r="AB531" s="644"/>
      <c r="AC531" s="25"/>
      <c r="AD531" s="27"/>
      <c r="AE531" s="26"/>
      <c r="AF531" s="29"/>
      <c r="AH531" s="185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26"/>
      <c r="B532" s="99"/>
      <c r="C532" s="784"/>
      <c r="D532" s="75" t="str">
        <f>AG527&amp;".6"</f>
        <v>X04.6</v>
      </c>
      <c r="E532" s="25"/>
      <c r="F532" s="26"/>
      <c r="G532" s="26"/>
      <c r="H532" s="635"/>
      <c r="I532" s="25"/>
      <c r="J532" s="28"/>
      <c r="K532" s="635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643"/>
      <c r="AB532" s="644"/>
      <c r="AC532" s="25"/>
      <c r="AD532" s="27"/>
      <c r="AE532" s="26"/>
      <c r="AF532" s="29"/>
      <c r="AH532" s="185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27">
        <v>5</v>
      </c>
      <c r="B533" s="98" t="str">
        <f>IF(AG533&lt;&gt;"",AH533,"")</f>
        <v>Th.Đức</v>
      </c>
      <c r="C533" s="780" t="s">
        <v>0</v>
      </c>
      <c r="D533" s="76" t="str">
        <f>AG533&amp;".1"</f>
        <v>X05.1</v>
      </c>
      <c r="E533" s="15"/>
      <c r="F533" s="16"/>
      <c r="G533" s="16"/>
      <c r="H533" s="18"/>
      <c r="I533" s="15"/>
      <c r="J533" s="18"/>
      <c r="K533" s="645"/>
      <c r="L533" s="19"/>
      <c r="M533" s="15"/>
      <c r="N533" s="18"/>
      <c r="O533" s="16"/>
      <c r="P533" s="19"/>
      <c r="Q533" s="611"/>
      <c r="R533" s="17"/>
      <c r="S533" s="16"/>
      <c r="T533" s="19"/>
      <c r="U533" s="15"/>
      <c r="V533" s="18"/>
      <c r="W533" s="16"/>
      <c r="X533" s="19"/>
      <c r="Y533" s="611"/>
      <c r="Z533" s="18"/>
      <c r="AA533" s="16"/>
      <c r="AB533" s="19"/>
      <c r="AC533" s="15"/>
      <c r="AD533" s="17"/>
      <c r="AE533" s="16"/>
      <c r="AF533" s="19"/>
      <c r="AG533" s="184" t="s">
        <v>234</v>
      </c>
      <c r="AH533" s="185" t="str">
        <f>IF(AG533&lt;&gt;"",VLOOKUP(AG533,MAGV!$B$6:$G$172,2,0),"")</f>
        <v>Th.Đức</v>
      </c>
      <c r="AI533" s="44">
        <f t="shared" si="12"/>
        <v>16</v>
      </c>
    </row>
    <row r="534" spans="1:35" ht="12" customHeight="1" x14ac:dyDescent="0.25">
      <c r="A534" s="326"/>
      <c r="B534" s="101">
        <f>SUM(F533:F538,J533:J538,N533:N538,R533:R538,V533:V538,Z533:Z538,AD533:AD538)</f>
        <v>16</v>
      </c>
      <c r="C534" s="781"/>
      <c r="D534" s="75" t="str">
        <f>AG533&amp;".2"</f>
        <v>X05.2</v>
      </c>
      <c r="E534" s="636"/>
      <c r="F534" s="22"/>
      <c r="G534" s="637"/>
      <c r="H534" s="23"/>
      <c r="I534" s="20"/>
      <c r="J534" s="22"/>
      <c r="K534" s="638"/>
      <c r="L534" s="23"/>
      <c r="M534" s="20"/>
      <c r="N534" s="22"/>
      <c r="O534" s="637"/>
      <c r="P534" s="23"/>
      <c r="Q534" s="20"/>
      <c r="R534" s="24"/>
      <c r="S534" s="637"/>
      <c r="T534" s="23"/>
      <c r="U534" s="20"/>
      <c r="V534" s="24"/>
      <c r="W534" s="637"/>
      <c r="X534" s="23"/>
      <c r="Y534" s="20"/>
      <c r="Z534" s="24"/>
      <c r="AA534" s="637"/>
      <c r="AB534" s="23"/>
      <c r="AC534" s="20"/>
      <c r="AD534" s="24"/>
      <c r="AE534" s="637"/>
      <c r="AF534" s="23"/>
      <c r="AH534" s="185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26"/>
      <c r="B535" s="99"/>
      <c r="C535" s="782" t="s">
        <v>1</v>
      </c>
      <c r="D535" s="75" t="str">
        <f>AG533&amp;".3"</f>
        <v>X05.3</v>
      </c>
      <c r="E535" s="618" t="s">
        <v>3214</v>
      </c>
      <c r="F535" s="622">
        <v>4</v>
      </c>
      <c r="G535" s="622"/>
      <c r="H535" s="639"/>
      <c r="I535" s="618" t="s">
        <v>3214</v>
      </c>
      <c r="J535" s="620">
        <v>4</v>
      </c>
      <c r="K535" s="646"/>
      <c r="L535" s="623"/>
      <c r="M535" s="618" t="s">
        <v>3214</v>
      </c>
      <c r="N535" s="619">
        <v>4</v>
      </c>
      <c r="O535" s="647"/>
      <c r="P535" s="623"/>
      <c r="Q535" s="618" t="s">
        <v>3214</v>
      </c>
      <c r="R535" s="620">
        <v>4</v>
      </c>
      <c r="S535" s="622"/>
      <c r="T535" s="623"/>
      <c r="U535" s="618"/>
      <c r="V535" s="619"/>
      <c r="W535" s="622"/>
      <c r="X535" s="623"/>
      <c r="Y535" s="654"/>
      <c r="Z535" s="619"/>
      <c r="AA535" s="622"/>
      <c r="AB535" s="623"/>
      <c r="AC535" s="618"/>
      <c r="AD535" s="620"/>
      <c r="AE535" s="622"/>
      <c r="AF535" s="29"/>
      <c r="AH535" s="185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26"/>
      <c r="B536" s="99"/>
      <c r="C536" s="783"/>
      <c r="D536" s="75" t="str">
        <f>AG533&amp;".4"</f>
        <v>X05.4</v>
      </c>
      <c r="E536" s="20"/>
      <c r="F536" s="21"/>
      <c r="G536" s="637" t="s">
        <v>4795</v>
      </c>
      <c r="H536" s="640"/>
      <c r="I536" s="20"/>
      <c r="J536" s="22"/>
      <c r="K536" s="638" t="s">
        <v>4795</v>
      </c>
      <c r="L536" s="23"/>
      <c r="M536" s="20"/>
      <c r="N536" s="22"/>
      <c r="O536" s="637" t="s">
        <v>4795</v>
      </c>
      <c r="P536" s="23"/>
      <c r="Q536" s="20"/>
      <c r="R536" s="24"/>
      <c r="S536" s="637" t="s">
        <v>4795</v>
      </c>
      <c r="T536" s="23"/>
      <c r="U536" s="20"/>
      <c r="V536" s="24"/>
      <c r="W536" s="637"/>
      <c r="X536" s="23"/>
      <c r="Y536" s="20"/>
      <c r="Z536" s="621"/>
      <c r="AA536" s="641"/>
      <c r="AB536" s="642"/>
      <c r="AC536" s="20"/>
      <c r="AD536" s="24"/>
      <c r="AE536" s="637"/>
      <c r="AF536" s="29"/>
      <c r="AH536" s="185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26"/>
      <c r="B537" s="99"/>
      <c r="C537" s="784" t="s">
        <v>542</v>
      </c>
      <c r="D537" s="75" t="str">
        <f>AG533&amp;".5"</f>
        <v>X05.5</v>
      </c>
      <c r="E537" s="25"/>
      <c r="F537" s="26"/>
      <c r="G537" s="26"/>
      <c r="H537" s="635"/>
      <c r="I537" s="25"/>
      <c r="J537" s="28"/>
      <c r="K537" s="635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643"/>
      <c r="AB537" s="644"/>
      <c r="AC537" s="25"/>
      <c r="AD537" s="27"/>
      <c r="AE537" s="26"/>
      <c r="AF537" s="29"/>
      <c r="AH537" s="185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26"/>
      <c r="B538" s="99"/>
      <c r="C538" s="784"/>
      <c r="D538" s="75" t="str">
        <f>AG533&amp;".6"</f>
        <v>X05.6</v>
      </c>
      <c r="E538" s="25"/>
      <c r="F538" s="26"/>
      <c r="G538" s="648"/>
      <c r="H538" s="635"/>
      <c r="I538" s="25"/>
      <c r="J538" s="28"/>
      <c r="K538" s="649"/>
      <c r="L538" s="29"/>
      <c r="M538" s="25"/>
      <c r="N538" s="28"/>
      <c r="O538" s="648"/>
      <c r="P538" s="29"/>
      <c r="Q538" s="25"/>
      <c r="R538" s="27"/>
      <c r="S538" s="648"/>
      <c r="T538" s="29"/>
      <c r="U538" s="25"/>
      <c r="V538" s="27"/>
      <c r="W538" s="648"/>
      <c r="X538" s="29"/>
      <c r="Y538" s="25"/>
      <c r="Z538" s="33"/>
      <c r="AA538" s="658"/>
      <c r="AB538" s="644"/>
      <c r="AC538" s="25"/>
      <c r="AD538" s="27"/>
      <c r="AE538" s="648"/>
      <c r="AF538" s="29"/>
      <c r="AH538" s="185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27">
        <v>8</v>
      </c>
      <c r="B539" s="98" t="str">
        <f>IF(AG539&lt;&gt;"",AH539,"")</f>
        <v>Th.Huấn</v>
      </c>
      <c r="C539" s="780" t="s">
        <v>0</v>
      </c>
      <c r="D539" s="76" t="str">
        <f>AG539&amp;".1"</f>
        <v>X09.1</v>
      </c>
      <c r="E539" s="15"/>
      <c r="F539" s="16"/>
      <c r="G539" s="16"/>
      <c r="H539" s="18"/>
      <c r="I539" s="15"/>
      <c r="J539" s="18"/>
      <c r="K539" s="656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/>
      <c r="Z539" s="18"/>
      <c r="AA539" s="16"/>
      <c r="AB539" s="19"/>
      <c r="AC539" s="15"/>
      <c r="AD539" s="17"/>
      <c r="AE539" s="16"/>
      <c r="AF539" s="19"/>
      <c r="AG539" s="184" t="s">
        <v>243</v>
      </c>
      <c r="AH539" s="185" t="str">
        <f>IF(AG539&lt;&gt;"",VLOOKUP(AG539,MAGV!$B$6:$G$172,2,0),"")</f>
        <v>Th.Huấn</v>
      </c>
      <c r="AI539" s="44">
        <f t="shared" si="12"/>
        <v>13</v>
      </c>
    </row>
    <row r="540" spans="1:35" ht="12" customHeight="1" x14ac:dyDescent="0.25">
      <c r="A540" s="326"/>
      <c r="B540" s="101">
        <f>SUM(F539:F544,J539:J544,N539:N544,R539:R544,V539:V544,Z539:Z544,AD539:AD544)</f>
        <v>13</v>
      </c>
      <c r="C540" s="781"/>
      <c r="D540" s="75" t="str">
        <f>AG539&amp;".2"</f>
        <v>X09.2</v>
      </c>
      <c r="E540" s="636"/>
      <c r="F540" s="22"/>
      <c r="G540" s="637"/>
      <c r="H540" s="23"/>
      <c r="I540" s="20"/>
      <c r="J540" s="22"/>
      <c r="K540" s="638"/>
      <c r="L540" s="23"/>
      <c r="M540" s="20"/>
      <c r="N540" s="22"/>
      <c r="O540" s="637"/>
      <c r="P540" s="23"/>
      <c r="Q540" s="20"/>
      <c r="R540" s="24"/>
      <c r="S540" s="637"/>
      <c r="T540" s="23"/>
      <c r="U540" s="20"/>
      <c r="V540" s="24"/>
      <c r="W540" s="637"/>
      <c r="X540" s="23"/>
      <c r="Y540" s="20"/>
      <c r="Z540" s="24"/>
      <c r="AA540" s="637"/>
      <c r="AB540" s="23"/>
      <c r="AC540" s="20"/>
      <c r="AD540" s="24"/>
      <c r="AE540" s="637"/>
      <c r="AF540" s="23"/>
      <c r="AH540" s="185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26"/>
      <c r="B541" s="99"/>
      <c r="C541" s="782" t="s">
        <v>1</v>
      </c>
      <c r="D541" s="75" t="str">
        <f>AG539&amp;".3"</f>
        <v>X09.3</v>
      </c>
      <c r="E541" s="618"/>
      <c r="F541" s="622"/>
      <c r="G541" s="622"/>
      <c r="H541" s="639"/>
      <c r="I541" s="618"/>
      <c r="J541" s="620"/>
      <c r="K541" s="639"/>
      <c r="L541" s="623"/>
      <c r="M541" s="618"/>
      <c r="N541" s="619"/>
      <c r="O541" s="622"/>
      <c r="P541" s="623"/>
      <c r="Q541" s="654"/>
      <c r="R541" s="620"/>
      <c r="S541" s="622"/>
      <c r="T541" s="623"/>
      <c r="U541" s="618" t="s">
        <v>3215</v>
      </c>
      <c r="V541" s="619">
        <v>4</v>
      </c>
      <c r="W541" s="622"/>
      <c r="X541" s="623"/>
      <c r="Y541" s="654"/>
      <c r="Z541" s="619"/>
      <c r="AA541" s="622"/>
      <c r="AB541" s="623"/>
      <c r="AC541" s="654"/>
      <c r="AD541" s="620"/>
      <c r="AE541" s="622"/>
      <c r="AF541" s="29"/>
      <c r="AH541" s="185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26"/>
      <c r="B542" s="99"/>
      <c r="C542" s="783"/>
      <c r="D542" s="75" t="str">
        <f>AG539&amp;".4"</f>
        <v>X09.4</v>
      </c>
      <c r="E542" s="20"/>
      <c r="F542" s="21"/>
      <c r="G542" s="637"/>
      <c r="H542" s="640"/>
      <c r="I542" s="20"/>
      <c r="J542" s="22"/>
      <c r="K542" s="638"/>
      <c r="L542" s="23"/>
      <c r="M542" s="20"/>
      <c r="N542" s="22"/>
      <c r="O542" s="637"/>
      <c r="P542" s="23"/>
      <c r="Q542" s="20"/>
      <c r="R542" s="24"/>
      <c r="S542" s="637"/>
      <c r="T542" s="23"/>
      <c r="U542" s="20"/>
      <c r="V542" s="24"/>
      <c r="W542" s="637" t="s">
        <v>4780</v>
      </c>
      <c r="X542" s="23"/>
      <c r="Y542" s="20"/>
      <c r="Z542" s="621"/>
      <c r="AA542" s="641"/>
      <c r="AB542" s="642"/>
      <c r="AC542" s="20"/>
      <c r="AD542" s="24"/>
      <c r="AE542" s="637"/>
      <c r="AF542" s="29"/>
      <c r="AH542" s="185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26"/>
      <c r="B543" s="99"/>
      <c r="C543" s="784" t="s">
        <v>542</v>
      </c>
      <c r="D543" s="75" t="str">
        <f>AG539&amp;".5"</f>
        <v>X09.5</v>
      </c>
      <c r="E543" s="25"/>
      <c r="F543" s="26"/>
      <c r="G543" s="648"/>
      <c r="H543" s="635"/>
      <c r="I543" s="25" t="s">
        <v>3215</v>
      </c>
      <c r="J543" s="28">
        <v>3</v>
      </c>
      <c r="K543" s="635"/>
      <c r="L543" s="29"/>
      <c r="M543" s="25" t="s">
        <v>3215</v>
      </c>
      <c r="N543" s="28">
        <v>3</v>
      </c>
      <c r="O543" s="26"/>
      <c r="P543" s="29"/>
      <c r="Q543" s="25" t="s">
        <v>3215</v>
      </c>
      <c r="R543" s="27">
        <v>3</v>
      </c>
      <c r="S543" s="26"/>
      <c r="T543" s="29"/>
      <c r="U543" s="25"/>
      <c r="V543" s="27"/>
      <c r="W543" s="26"/>
      <c r="X543" s="29"/>
      <c r="Y543" s="25"/>
      <c r="Z543" s="33"/>
      <c r="AA543" s="643"/>
      <c r="AB543" s="644"/>
      <c r="AC543" s="25"/>
      <c r="AD543" s="27"/>
      <c r="AE543" s="26"/>
      <c r="AF543" s="29"/>
      <c r="AH543" s="185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26"/>
      <c r="B544" s="99"/>
      <c r="C544" s="784"/>
      <c r="D544" s="75" t="str">
        <f>AG539&amp;".6"</f>
        <v>X09.6</v>
      </c>
      <c r="E544" s="25"/>
      <c r="F544" s="26"/>
      <c r="G544" s="26"/>
      <c r="H544" s="635"/>
      <c r="I544" s="25"/>
      <c r="J544" s="28"/>
      <c r="K544" s="649" t="s">
        <v>4780</v>
      </c>
      <c r="L544" s="29"/>
      <c r="M544" s="25"/>
      <c r="N544" s="28"/>
      <c r="O544" s="648" t="s">
        <v>4780</v>
      </c>
      <c r="P544" s="29"/>
      <c r="Q544" s="25"/>
      <c r="R544" s="27"/>
      <c r="S544" s="648" t="s">
        <v>4780</v>
      </c>
      <c r="T544" s="29"/>
      <c r="U544" s="25"/>
      <c r="V544" s="27"/>
      <c r="W544" s="26"/>
      <c r="X544" s="29"/>
      <c r="Y544" s="25"/>
      <c r="Z544" s="33"/>
      <c r="AA544" s="643"/>
      <c r="AB544" s="644"/>
      <c r="AC544" s="25"/>
      <c r="AD544" s="27"/>
      <c r="AE544" s="26"/>
      <c r="AF544" s="29"/>
      <c r="AH544" s="185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27">
        <v>9</v>
      </c>
      <c r="B545" s="98" t="str">
        <f>IF(AG545&lt;&gt;"",AH545,"")</f>
        <v>C.Huyền</v>
      </c>
      <c r="C545" s="780" t="s">
        <v>0</v>
      </c>
      <c r="D545" s="76" t="str">
        <f>AG545&amp;".1"</f>
        <v>X11.1</v>
      </c>
      <c r="E545" s="15"/>
      <c r="F545" s="16"/>
      <c r="G545" s="16"/>
      <c r="H545" s="18"/>
      <c r="I545" s="15"/>
      <c r="J545" s="18"/>
      <c r="K545" s="645"/>
      <c r="L545" s="19"/>
      <c r="M545" s="15"/>
      <c r="N545" s="18"/>
      <c r="O545" s="657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84" t="s">
        <v>249</v>
      </c>
      <c r="AH545" s="185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5">
      <c r="A546" s="326"/>
      <c r="B546" s="101">
        <f>SUM(F545:F550,J545:J550,N545:N550,R545:R550,V545:V550,Z545:Z550,AD545:AD550)</f>
        <v>0</v>
      </c>
      <c r="C546" s="781"/>
      <c r="D546" s="75" t="str">
        <f>AG545&amp;".2"</f>
        <v>X11.2</v>
      </c>
      <c r="E546" s="636"/>
      <c r="F546" s="22"/>
      <c r="G546" s="637"/>
      <c r="H546" s="23"/>
      <c r="I546" s="20"/>
      <c r="J546" s="22"/>
      <c r="K546" s="638"/>
      <c r="L546" s="23"/>
      <c r="M546" s="20"/>
      <c r="N546" s="22"/>
      <c r="O546" s="637"/>
      <c r="P546" s="23"/>
      <c r="Q546" s="20"/>
      <c r="R546" s="24"/>
      <c r="S546" s="637"/>
      <c r="T546" s="23"/>
      <c r="U546" s="20"/>
      <c r="V546" s="24"/>
      <c r="W546" s="637"/>
      <c r="X546" s="23"/>
      <c r="Y546" s="20"/>
      <c r="Z546" s="24"/>
      <c r="AA546" s="637"/>
      <c r="AB546" s="23"/>
      <c r="AC546" s="20"/>
      <c r="AD546" s="24"/>
      <c r="AE546" s="637"/>
      <c r="AF546" s="23"/>
      <c r="AH546" s="185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26"/>
      <c r="B547" s="99"/>
      <c r="C547" s="782" t="s">
        <v>1</v>
      </c>
      <c r="D547" s="75" t="str">
        <f>AG545&amp;".3"</f>
        <v>X11.3</v>
      </c>
      <c r="E547" s="618"/>
      <c r="F547" s="622"/>
      <c r="G547" s="622"/>
      <c r="H547" s="639"/>
      <c r="I547" s="618"/>
      <c r="J547" s="620"/>
      <c r="K547" s="646"/>
      <c r="L547" s="623"/>
      <c r="M547" s="618"/>
      <c r="N547" s="619"/>
      <c r="O547" s="622"/>
      <c r="P547" s="623"/>
      <c r="Q547" s="618"/>
      <c r="R547" s="620"/>
      <c r="S547" s="622"/>
      <c r="T547" s="623"/>
      <c r="U547" s="618"/>
      <c r="V547" s="619"/>
      <c r="W547" s="622"/>
      <c r="X547" s="623"/>
      <c r="Y547" s="618"/>
      <c r="Z547" s="619"/>
      <c r="AA547" s="622"/>
      <c r="AB547" s="623"/>
      <c r="AC547" s="618"/>
      <c r="AD547" s="620"/>
      <c r="AE547" s="622"/>
      <c r="AF547" s="29"/>
      <c r="AH547" s="185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26"/>
      <c r="B548" s="99"/>
      <c r="C548" s="783"/>
      <c r="D548" s="75" t="str">
        <f>AG545&amp;".4"</f>
        <v>X11.4</v>
      </c>
      <c r="E548" s="20"/>
      <c r="F548" s="21"/>
      <c r="G548" s="637"/>
      <c r="H548" s="640"/>
      <c r="I548" s="20"/>
      <c r="J548" s="22"/>
      <c r="K548" s="638"/>
      <c r="L548" s="23"/>
      <c r="M548" s="20"/>
      <c r="N548" s="22"/>
      <c r="O548" s="637"/>
      <c r="P548" s="23"/>
      <c r="Q548" s="20"/>
      <c r="R548" s="24"/>
      <c r="S548" s="637"/>
      <c r="T548" s="23"/>
      <c r="U548" s="20"/>
      <c r="V548" s="24"/>
      <c r="W548" s="637"/>
      <c r="X548" s="23"/>
      <c r="Y548" s="20"/>
      <c r="Z548" s="621"/>
      <c r="AA548" s="641"/>
      <c r="AB548" s="642"/>
      <c r="AC548" s="20"/>
      <c r="AD548" s="24"/>
      <c r="AE548" s="637"/>
      <c r="AF548" s="29"/>
      <c r="AH548" s="185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26"/>
      <c r="B549" s="99"/>
      <c r="C549" s="784" t="s">
        <v>542</v>
      </c>
      <c r="D549" s="75" t="str">
        <f>AG545&amp;".5"</f>
        <v>X11.5</v>
      </c>
      <c r="E549" s="25"/>
      <c r="F549" s="26"/>
      <c r="G549" s="26"/>
      <c r="H549" s="635"/>
      <c r="I549" s="610"/>
      <c r="J549" s="28"/>
      <c r="K549" s="649"/>
      <c r="L549" s="29"/>
      <c r="M549" s="25"/>
      <c r="N549" s="28"/>
      <c r="O549" s="26"/>
      <c r="P549" s="29"/>
      <c r="Q549" s="610"/>
      <c r="R549" s="27"/>
      <c r="S549" s="26"/>
      <c r="T549" s="29"/>
      <c r="U549" s="25"/>
      <c r="V549" s="27"/>
      <c r="W549" s="26"/>
      <c r="X549" s="29"/>
      <c r="Y549" s="25"/>
      <c r="Z549" s="33"/>
      <c r="AA549" s="643"/>
      <c r="AB549" s="644"/>
      <c r="AC549" s="25"/>
      <c r="AD549" s="27"/>
      <c r="AE549" s="26"/>
      <c r="AF549" s="29"/>
      <c r="AH549" s="185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26"/>
      <c r="B550" s="99"/>
      <c r="C550" s="784"/>
      <c r="D550" s="75" t="str">
        <f>AG545&amp;".6"</f>
        <v>X11.6</v>
      </c>
      <c r="E550" s="25"/>
      <c r="F550" s="26"/>
      <c r="G550" s="648"/>
      <c r="H550" s="635"/>
      <c r="I550" s="25"/>
      <c r="J550" s="28"/>
      <c r="K550" s="649"/>
      <c r="L550" s="29"/>
      <c r="M550" s="25"/>
      <c r="N550" s="28"/>
      <c r="O550" s="648"/>
      <c r="P550" s="29"/>
      <c r="Q550" s="25"/>
      <c r="R550" s="27"/>
      <c r="S550" s="648"/>
      <c r="T550" s="29"/>
      <c r="U550" s="25"/>
      <c r="V550" s="27"/>
      <c r="W550" s="26"/>
      <c r="X550" s="29"/>
      <c r="Y550" s="25"/>
      <c r="Z550" s="33"/>
      <c r="AA550" s="643"/>
      <c r="AB550" s="644"/>
      <c r="AC550" s="25"/>
      <c r="AD550" s="27"/>
      <c r="AE550" s="26"/>
      <c r="AF550" s="29"/>
      <c r="AH550" s="185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27">
        <v>13</v>
      </c>
      <c r="B551" s="98" t="str">
        <f>IF(AG551&lt;&gt;"",AH551,"")</f>
        <v>Th. Linh</v>
      </c>
      <c r="C551" s="780" t="s">
        <v>0</v>
      </c>
      <c r="D551" s="76" t="str">
        <f>AG551&amp;".1"</f>
        <v>X13.1</v>
      </c>
      <c r="E551" s="15"/>
      <c r="F551" s="16"/>
      <c r="G551" s="16"/>
      <c r="H551" s="18"/>
      <c r="I551" s="15"/>
      <c r="J551" s="18"/>
      <c r="K551" s="645"/>
      <c r="L551" s="19"/>
      <c r="M551" s="15"/>
      <c r="N551" s="18"/>
      <c r="O551" s="657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84" t="s">
        <v>254</v>
      </c>
      <c r="AH551" s="185" t="str">
        <f>IF(AG551&lt;&gt;"",VLOOKUP(AG551,MAGV!$B$6:$G$172,2,0),"")</f>
        <v>Th. Linh</v>
      </c>
      <c r="AI551" s="44">
        <f t="shared" si="12"/>
        <v>16</v>
      </c>
    </row>
    <row r="552" spans="1:35" ht="12" customHeight="1" x14ac:dyDescent="0.25">
      <c r="A552" s="326"/>
      <c r="B552" s="101">
        <f>SUM(F551:F556,J551:J556,N551:N556,R551:R556,V551:V556,Z551:Z556,AD551:AD556)</f>
        <v>16</v>
      </c>
      <c r="C552" s="781"/>
      <c r="D552" s="75" t="str">
        <f>AG551&amp;".2"</f>
        <v>X13.2</v>
      </c>
      <c r="E552" s="636"/>
      <c r="F552" s="22"/>
      <c r="G552" s="637"/>
      <c r="H552" s="23"/>
      <c r="I552" s="20"/>
      <c r="J552" s="22"/>
      <c r="K552" s="638"/>
      <c r="L552" s="23"/>
      <c r="M552" s="20"/>
      <c r="N552" s="22"/>
      <c r="O552" s="637"/>
      <c r="P552" s="23"/>
      <c r="Q552" s="20"/>
      <c r="R552" s="24"/>
      <c r="S552" s="637"/>
      <c r="T552" s="23"/>
      <c r="U552" s="20"/>
      <c r="V552" s="24"/>
      <c r="W552" s="637"/>
      <c r="X552" s="23"/>
      <c r="Y552" s="20"/>
      <c r="Z552" s="24"/>
      <c r="AA552" s="637"/>
      <c r="AB552" s="23"/>
      <c r="AC552" s="20"/>
      <c r="AD552" s="24"/>
      <c r="AE552" s="637"/>
      <c r="AF552" s="23"/>
      <c r="AH552" s="185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26"/>
      <c r="B553" s="99"/>
      <c r="C553" s="782" t="s">
        <v>1</v>
      </c>
      <c r="D553" s="75" t="str">
        <f>AG551&amp;".3"</f>
        <v>X13.3</v>
      </c>
      <c r="E553" s="618" t="s">
        <v>3214</v>
      </c>
      <c r="F553" s="622">
        <v>4</v>
      </c>
      <c r="G553" s="647"/>
      <c r="H553" s="639"/>
      <c r="I553" s="654" t="s">
        <v>3214</v>
      </c>
      <c r="J553" s="620">
        <v>4</v>
      </c>
      <c r="K553" s="646"/>
      <c r="L553" s="623"/>
      <c r="M553" s="618" t="s">
        <v>3214</v>
      </c>
      <c r="N553" s="619">
        <v>4</v>
      </c>
      <c r="O553" s="622"/>
      <c r="P553" s="623"/>
      <c r="Q553" s="618" t="s">
        <v>3214</v>
      </c>
      <c r="R553" s="620">
        <v>4</v>
      </c>
      <c r="S553" s="622"/>
      <c r="T553" s="623"/>
      <c r="U553" s="654"/>
      <c r="V553" s="619"/>
      <c r="W553" s="622"/>
      <c r="X553" s="623"/>
      <c r="Y553" s="654"/>
      <c r="Z553" s="619"/>
      <c r="AA553" s="622"/>
      <c r="AB553" s="623"/>
      <c r="AC553" s="618"/>
      <c r="AD553" s="620"/>
      <c r="AE553" s="622"/>
      <c r="AF553" s="29"/>
      <c r="AH553" s="185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26"/>
      <c r="B554" s="99"/>
      <c r="C554" s="783"/>
      <c r="D554" s="75" t="str">
        <f>AG551&amp;".4"</f>
        <v>X13.4</v>
      </c>
      <c r="E554" s="20"/>
      <c r="F554" s="21"/>
      <c r="G554" s="637" t="s">
        <v>4793</v>
      </c>
      <c r="H554" s="640"/>
      <c r="I554" s="20"/>
      <c r="J554" s="22"/>
      <c r="K554" s="638" t="s">
        <v>4793</v>
      </c>
      <c r="L554" s="23"/>
      <c r="M554" s="20"/>
      <c r="N554" s="22"/>
      <c r="O554" s="637" t="s">
        <v>4793</v>
      </c>
      <c r="P554" s="23"/>
      <c r="Q554" s="20"/>
      <c r="R554" s="24"/>
      <c r="S554" s="637" t="s">
        <v>4793</v>
      </c>
      <c r="T554" s="23"/>
      <c r="U554" s="20"/>
      <c r="V554" s="24"/>
      <c r="W554" s="637"/>
      <c r="X554" s="23"/>
      <c r="Y554" s="20"/>
      <c r="Z554" s="621"/>
      <c r="AA554" s="641"/>
      <c r="AB554" s="642"/>
      <c r="AC554" s="20"/>
      <c r="AD554" s="24"/>
      <c r="AE554" s="637"/>
      <c r="AF554" s="29"/>
      <c r="AH554" s="185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26"/>
      <c r="B555" s="99"/>
      <c r="C555" s="784" t="s">
        <v>542</v>
      </c>
      <c r="D555" s="75" t="str">
        <f>AG551&amp;".5"</f>
        <v>X13.5</v>
      </c>
      <c r="E555" s="25"/>
      <c r="F555" s="26"/>
      <c r="G555" s="26"/>
      <c r="H555" s="635"/>
      <c r="I555" s="25"/>
      <c r="J555" s="28"/>
      <c r="K555" s="635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643"/>
      <c r="AB555" s="644"/>
      <c r="AC555" s="25"/>
      <c r="AD555" s="27"/>
      <c r="AE555" s="26"/>
      <c r="AF555" s="29"/>
      <c r="AH555" s="185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26"/>
      <c r="B556" s="99"/>
      <c r="C556" s="784"/>
      <c r="D556" s="75" t="str">
        <f>AG551&amp;".6"</f>
        <v>X13.6</v>
      </c>
      <c r="E556" s="25"/>
      <c r="F556" s="26"/>
      <c r="G556" s="26"/>
      <c r="H556" s="635"/>
      <c r="I556" s="25"/>
      <c r="J556" s="28"/>
      <c r="K556" s="635"/>
      <c r="L556" s="29"/>
      <c r="M556" s="25"/>
      <c r="N556" s="28"/>
      <c r="O556" s="648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643"/>
      <c r="AB556" s="644"/>
      <c r="AC556" s="25"/>
      <c r="AD556" s="27"/>
      <c r="AE556" s="26"/>
      <c r="AF556" s="29"/>
      <c r="AH556" s="185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27">
        <v>15</v>
      </c>
      <c r="B557" s="98" t="str">
        <f>IF(AG557&lt;&gt;"",AH557,"")</f>
        <v>Th.Mạnh</v>
      </c>
      <c r="C557" s="780" t="s">
        <v>0</v>
      </c>
      <c r="D557" s="76" t="str">
        <f>AG557&amp;".1"</f>
        <v>X16.1</v>
      </c>
      <c r="E557" s="15"/>
      <c r="F557" s="16"/>
      <c r="G557" s="16"/>
      <c r="H557" s="18"/>
      <c r="I557" s="15"/>
      <c r="J557" s="18"/>
      <c r="K557" s="645"/>
      <c r="L557" s="19"/>
      <c r="M557" s="15"/>
      <c r="N557" s="18"/>
      <c r="O557" s="657"/>
      <c r="P557" s="19"/>
      <c r="Q557" s="15"/>
      <c r="R557" s="17"/>
      <c r="S557" s="16"/>
      <c r="T557" s="19"/>
      <c r="U557" s="15"/>
      <c r="V557" s="18"/>
      <c r="W557" s="16"/>
      <c r="X557" s="19"/>
      <c r="Y557" s="611"/>
      <c r="Z557" s="18"/>
      <c r="AA557" s="16"/>
      <c r="AB557" s="19"/>
      <c r="AC557" s="15"/>
      <c r="AD557" s="17"/>
      <c r="AE557" s="16"/>
      <c r="AF557" s="19"/>
      <c r="AG557" s="184" t="s">
        <v>256</v>
      </c>
      <c r="AH557" s="185" t="str">
        <f>IF(AG557&lt;&gt;"",VLOOKUP(AG557,MAGV!$B$6:$G$172,2,0),"")</f>
        <v>Th.Mạnh</v>
      </c>
      <c r="AI557" s="44">
        <f t="shared" si="12"/>
        <v>13</v>
      </c>
    </row>
    <row r="558" spans="1:35" ht="12" customHeight="1" x14ac:dyDescent="0.25">
      <c r="A558" s="326"/>
      <c r="B558" s="101">
        <f>SUM(F557:F562,J557:J562,N557:N562,R557:R562,V557:V562,Z557:Z562,AD557:AD562)</f>
        <v>13</v>
      </c>
      <c r="C558" s="781"/>
      <c r="D558" s="75" t="str">
        <f>AG557&amp;".2"</f>
        <v>X16.2</v>
      </c>
      <c r="E558" s="636"/>
      <c r="F558" s="22"/>
      <c r="G558" s="637"/>
      <c r="H558" s="23"/>
      <c r="I558" s="20"/>
      <c r="J558" s="22"/>
      <c r="K558" s="638"/>
      <c r="L558" s="23"/>
      <c r="M558" s="20"/>
      <c r="N558" s="22"/>
      <c r="O558" s="637"/>
      <c r="P558" s="23"/>
      <c r="Q558" s="20"/>
      <c r="R558" s="24"/>
      <c r="S558" s="637"/>
      <c r="T558" s="23"/>
      <c r="U558" s="20"/>
      <c r="V558" s="24"/>
      <c r="W558" s="637"/>
      <c r="X558" s="23"/>
      <c r="Y558" s="20"/>
      <c r="Z558" s="24"/>
      <c r="AA558" s="637"/>
      <c r="AB558" s="23"/>
      <c r="AC558" s="20"/>
      <c r="AD558" s="24"/>
      <c r="AE558" s="637"/>
      <c r="AF558" s="23"/>
      <c r="AH558" s="185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26"/>
      <c r="B559" s="99"/>
      <c r="C559" s="782" t="s">
        <v>1</v>
      </c>
      <c r="D559" s="75" t="str">
        <f>AG557&amp;".3"</f>
        <v>X16.3</v>
      </c>
      <c r="E559" s="618"/>
      <c r="F559" s="622"/>
      <c r="G559" s="622"/>
      <c r="H559" s="639"/>
      <c r="I559" s="618"/>
      <c r="J559" s="620"/>
      <c r="K559" s="646"/>
      <c r="L559" s="623"/>
      <c r="M559" s="618"/>
      <c r="N559" s="619"/>
      <c r="O559" s="622"/>
      <c r="P559" s="623"/>
      <c r="Q559" s="618"/>
      <c r="R559" s="620"/>
      <c r="S559" s="622"/>
      <c r="T559" s="623"/>
      <c r="U559" s="618" t="s">
        <v>3215</v>
      </c>
      <c r="V559" s="619">
        <v>4</v>
      </c>
      <c r="W559" s="622"/>
      <c r="X559" s="623"/>
      <c r="Y559" s="618"/>
      <c r="Z559" s="619"/>
      <c r="AA559" s="622"/>
      <c r="AB559" s="623"/>
      <c r="AC559" s="618"/>
      <c r="AD559" s="620"/>
      <c r="AE559" s="622"/>
      <c r="AF559" s="29"/>
      <c r="AH559" s="185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26"/>
      <c r="B560" s="99"/>
      <c r="C560" s="783"/>
      <c r="D560" s="75" t="str">
        <f>AG557&amp;".4"</f>
        <v>X16.4</v>
      </c>
      <c r="E560" s="20"/>
      <c r="F560" s="21"/>
      <c r="G560" s="637"/>
      <c r="H560" s="640"/>
      <c r="I560" s="20"/>
      <c r="J560" s="22"/>
      <c r="K560" s="638"/>
      <c r="L560" s="23"/>
      <c r="M560" s="20"/>
      <c r="N560" s="22"/>
      <c r="O560" s="637"/>
      <c r="P560" s="23"/>
      <c r="Q560" s="20"/>
      <c r="R560" s="24"/>
      <c r="S560" s="637"/>
      <c r="T560" s="23"/>
      <c r="U560" s="20"/>
      <c r="V560" s="24"/>
      <c r="W560" s="637" t="s">
        <v>4779</v>
      </c>
      <c r="X560" s="23"/>
      <c r="Y560" s="20"/>
      <c r="Z560" s="621"/>
      <c r="AA560" s="641"/>
      <c r="AB560" s="642"/>
      <c r="AC560" s="20"/>
      <c r="AD560" s="24"/>
      <c r="AE560" s="637"/>
      <c r="AF560" s="29"/>
      <c r="AH560" s="185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26"/>
      <c r="B561" s="99"/>
      <c r="C561" s="784" t="s">
        <v>542</v>
      </c>
      <c r="D561" s="75" t="str">
        <f>AG557&amp;".5"</f>
        <v>X16.5</v>
      </c>
      <c r="E561" s="25"/>
      <c r="F561" s="26"/>
      <c r="G561" s="26"/>
      <c r="H561" s="635"/>
      <c r="I561" s="25" t="s">
        <v>3215</v>
      </c>
      <c r="J561" s="28">
        <v>3</v>
      </c>
      <c r="K561" s="635"/>
      <c r="L561" s="29"/>
      <c r="M561" s="25" t="s">
        <v>3215</v>
      </c>
      <c r="N561" s="28">
        <v>3</v>
      </c>
      <c r="O561" s="26"/>
      <c r="P561" s="29"/>
      <c r="Q561" s="25" t="s">
        <v>3215</v>
      </c>
      <c r="R561" s="27">
        <v>3</v>
      </c>
      <c r="S561" s="26"/>
      <c r="T561" s="29"/>
      <c r="U561" s="25"/>
      <c r="V561" s="27"/>
      <c r="W561" s="26"/>
      <c r="X561" s="29"/>
      <c r="Y561" s="25"/>
      <c r="Z561" s="33"/>
      <c r="AA561" s="643"/>
      <c r="AB561" s="644"/>
      <c r="AC561" s="25"/>
      <c r="AD561" s="27"/>
      <c r="AE561" s="26"/>
      <c r="AF561" s="29"/>
      <c r="AH561" s="185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28"/>
      <c r="B562" s="100"/>
      <c r="C562" s="785"/>
      <c r="D562" s="75" t="str">
        <f>AG557&amp;".6"</f>
        <v>X16.6</v>
      </c>
      <c r="E562" s="40"/>
      <c r="F562" s="309"/>
      <c r="G562" s="309"/>
      <c r="H562" s="650"/>
      <c r="I562" s="40"/>
      <c r="J562" s="42"/>
      <c r="K562" s="651" t="s">
        <v>4779</v>
      </c>
      <c r="L562" s="308"/>
      <c r="M562" s="40"/>
      <c r="N562" s="42"/>
      <c r="O562" s="624" t="s">
        <v>4779</v>
      </c>
      <c r="P562" s="308"/>
      <c r="Q562" s="40"/>
      <c r="R562" s="41"/>
      <c r="S562" s="624" t="s">
        <v>4779</v>
      </c>
      <c r="T562" s="308"/>
      <c r="U562" s="40"/>
      <c r="V562" s="41"/>
      <c r="W562" s="309"/>
      <c r="X562" s="308"/>
      <c r="Y562" s="40"/>
      <c r="Z562" s="43"/>
      <c r="AA562" s="652"/>
      <c r="AB562" s="653"/>
      <c r="AC562" s="40"/>
      <c r="AD562" s="41"/>
      <c r="AE562" s="309"/>
      <c r="AF562" s="29"/>
      <c r="AH562" s="185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27">
        <v>17</v>
      </c>
      <c r="B563" s="98" t="str">
        <f>IF(AG563&lt;&gt;"",AH563,"")</f>
        <v>C.Ngà</v>
      </c>
      <c r="C563" s="780" t="s">
        <v>0</v>
      </c>
      <c r="D563" s="76" t="str">
        <f>AG563&amp;".1"</f>
        <v>X17.1</v>
      </c>
      <c r="E563" s="15"/>
      <c r="F563" s="16"/>
      <c r="G563" s="16"/>
      <c r="H563" s="18"/>
      <c r="I563" s="15"/>
      <c r="J563" s="18"/>
      <c r="K563" s="645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84" t="s">
        <v>260</v>
      </c>
      <c r="AH563" s="185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5">
      <c r="A564" s="326"/>
      <c r="B564" s="101">
        <f>SUM(F563:F568,J563:J568,N563:N568,R563:R568,V563:V568,Z563:Z568,AD563:AD568)</f>
        <v>0</v>
      </c>
      <c r="C564" s="781"/>
      <c r="D564" s="75" t="str">
        <f>AG563&amp;".2"</f>
        <v>X17.2</v>
      </c>
      <c r="E564" s="636"/>
      <c r="F564" s="22"/>
      <c r="G564" s="637"/>
      <c r="H564" s="23"/>
      <c r="I564" s="20"/>
      <c r="J564" s="22"/>
      <c r="K564" s="638"/>
      <c r="L564" s="23"/>
      <c r="M564" s="20"/>
      <c r="N564" s="22"/>
      <c r="O564" s="637"/>
      <c r="P564" s="23"/>
      <c r="Q564" s="20"/>
      <c r="R564" s="24"/>
      <c r="S564" s="637"/>
      <c r="T564" s="23"/>
      <c r="U564" s="20"/>
      <c r="V564" s="24"/>
      <c r="W564" s="637"/>
      <c r="X564" s="23"/>
      <c r="Y564" s="20"/>
      <c r="Z564" s="24"/>
      <c r="AA564" s="637"/>
      <c r="AB564" s="23"/>
      <c r="AC564" s="20"/>
      <c r="AD564" s="24"/>
      <c r="AE564" s="637"/>
      <c r="AF564" s="23"/>
      <c r="AH564" s="185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26"/>
      <c r="B565" s="99"/>
      <c r="C565" s="782" t="s">
        <v>1</v>
      </c>
      <c r="D565" s="75" t="str">
        <f>AG563&amp;".3"</f>
        <v>X17.3</v>
      </c>
      <c r="E565" s="654"/>
      <c r="F565" s="622"/>
      <c r="G565" s="622"/>
      <c r="H565" s="639"/>
      <c r="I565" s="654"/>
      <c r="J565" s="620"/>
      <c r="K565" s="639"/>
      <c r="L565" s="623"/>
      <c r="M565" s="618"/>
      <c r="N565" s="619"/>
      <c r="O565" s="622"/>
      <c r="P565" s="623"/>
      <c r="Q565" s="618"/>
      <c r="R565" s="620"/>
      <c r="S565" s="622"/>
      <c r="T565" s="623"/>
      <c r="U565" s="618"/>
      <c r="V565" s="619"/>
      <c r="W565" s="622"/>
      <c r="X565" s="623"/>
      <c r="Y565" s="654"/>
      <c r="Z565" s="619"/>
      <c r="AA565" s="622"/>
      <c r="AB565" s="623"/>
      <c r="AC565" s="618"/>
      <c r="AD565" s="620"/>
      <c r="AE565" s="622"/>
      <c r="AF565" s="29"/>
      <c r="AH565" s="185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26"/>
      <c r="B566" s="99"/>
      <c r="C566" s="783"/>
      <c r="D566" s="75" t="str">
        <f>AG563&amp;".4"</f>
        <v>X17.4</v>
      </c>
      <c r="E566" s="20"/>
      <c r="F566" s="21"/>
      <c r="G566" s="637"/>
      <c r="H566" s="640"/>
      <c r="I566" s="20"/>
      <c r="J566" s="22"/>
      <c r="K566" s="638"/>
      <c r="L566" s="23"/>
      <c r="M566" s="20"/>
      <c r="N566" s="22"/>
      <c r="O566" s="637"/>
      <c r="P566" s="23"/>
      <c r="Q566" s="20"/>
      <c r="R566" s="24"/>
      <c r="S566" s="637"/>
      <c r="T566" s="23"/>
      <c r="U566" s="20"/>
      <c r="V566" s="24"/>
      <c r="W566" s="637"/>
      <c r="X566" s="23"/>
      <c r="Y566" s="20"/>
      <c r="Z566" s="621"/>
      <c r="AA566" s="641"/>
      <c r="AB566" s="642"/>
      <c r="AC566" s="20"/>
      <c r="AD566" s="24"/>
      <c r="AE566" s="637"/>
      <c r="AF566" s="29"/>
      <c r="AH566" s="185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26"/>
      <c r="B567" s="99"/>
      <c r="C567" s="784" t="s">
        <v>542</v>
      </c>
      <c r="D567" s="75" t="str">
        <f>AG563&amp;".5"</f>
        <v>X17.5</v>
      </c>
      <c r="E567" s="25"/>
      <c r="F567" s="26"/>
      <c r="G567" s="648"/>
      <c r="H567" s="635"/>
      <c r="I567" s="25"/>
      <c r="J567" s="28"/>
      <c r="K567" s="635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610"/>
      <c r="Z567" s="33"/>
      <c r="AA567" s="643"/>
      <c r="AB567" s="644"/>
      <c r="AC567" s="25"/>
      <c r="AD567" s="27"/>
      <c r="AE567" s="26"/>
      <c r="AF567" s="29"/>
      <c r="AH567" s="185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26"/>
      <c r="B568" s="99"/>
      <c r="C568" s="784"/>
      <c r="D568" s="75" t="str">
        <f>AG563&amp;".6"</f>
        <v>X17.6</v>
      </c>
      <c r="E568" s="25"/>
      <c r="F568" s="26"/>
      <c r="G568" s="648"/>
      <c r="H568" s="635"/>
      <c r="I568" s="25"/>
      <c r="J568" s="28"/>
      <c r="K568" s="649"/>
      <c r="L568" s="29"/>
      <c r="M568" s="25"/>
      <c r="N568" s="28"/>
      <c r="O568" s="648"/>
      <c r="P568" s="29"/>
      <c r="Q568" s="25"/>
      <c r="R568" s="27"/>
      <c r="S568" s="648"/>
      <c r="T568" s="29"/>
      <c r="U568" s="25"/>
      <c r="V568" s="27"/>
      <c r="W568" s="648"/>
      <c r="X568" s="29"/>
      <c r="Y568" s="25"/>
      <c r="Z568" s="33"/>
      <c r="AA568" s="658"/>
      <c r="AB568" s="644"/>
      <c r="AC568" s="25"/>
      <c r="AD568" s="27"/>
      <c r="AE568" s="26"/>
      <c r="AF568" s="29"/>
      <c r="AH568" s="185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27">
        <v>18</v>
      </c>
      <c r="B569" s="98" t="str">
        <f>IF(AG569&lt;&gt;"",AH569,"")</f>
        <v>Th.V.Thành</v>
      </c>
      <c r="C569" s="780" t="s">
        <v>0</v>
      </c>
      <c r="D569" s="76" t="str">
        <f>AG569&amp;".1"</f>
        <v>X21.1</v>
      </c>
      <c r="E569" s="15"/>
      <c r="F569" s="16"/>
      <c r="G569" s="16"/>
      <c r="H569" s="18"/>
      <c r="I569" s="611"/>
      <c r="J569" s="18"/>
      <c r="K569" s="645"/>
      <c r="L569" s="19"/>
      <c r="M569" s="15"/>
      <c r="N569" s="18"/>
      <c r="O569" s="657"/>
      <c r="P569" s="19"/>
      <c r="Q569" s="15"/>
      <c r="R569" s="17"/>
      <c r="S569" s="16"/>
      <c r="T569" s="19"/>
      <c r="U569" s="15"/>
      <c r="V569" s="18"/>
      <c r="W569" s="16"/>
      <c r="X569" s="19"/>
      <c r="Y569" s="611"/>
      <c r="Z569" s="18"/>
      <c r="AA569" s="16"/>
      <c r="AB569" s="19"/>
      <c r="AC569" s="611"/>
      <c r="AD569" s="17"/>
      <c r="AE569" s="16"/>
      <c r="AF569" s="19"/>
      <c r="AG569" s="184" t="s">
        <v>264</v>
      </c>
      <c r="AH569" s="185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26"/>
      <c r="B570" s="101">
        <f>SUM(F569:F574,J569:J574,N569:N574,R569:R574,V569:V574,Z569:Z574,AD569:AD574)</f>
        <v>0</v>
      </c>
      <c r="C570" s="781"/>
      <c r="D570" s="75" t="str">
        <f>AG569&amp;".2"</f>
        <v>X21.2</v>
      </c>
      <c r="E570" s="636"/>
      <c r="F570" s="22"/>
      <c r="G570" s="637"/>
      <c r="H570" s="23"/>
      <c r="I570" s="20"/>
      <c r="J570" s="22"/>
      <c r="K570" s="638"/>
      <c r="L570" s="23"/>
      <c r="M570" s="20"/>
      <c r="N570" s="22"/>
      <c r="O570" s="637"/>
      <c r="P570" s="23"/>
      <c r="Q570" s="20"/>
      <c r="R570" s="24"/>
      <c r="S570" s="637"/>
      <c r="T570" s="23"/>
      <c r="U570" s="20"/>
      <c r="V570" s="24"/>
      <c r="W570" s="637"/>
      <c r="X570" s="23"/>
      <c r="Y570" s="20"/>
      <c r="Z570" s="24"/>
      <c r="AA570" s="637"/>
      <c r="AB570" s="23"/>
      <c r="AC570" s="20"/>
      <c r="AD570" s="24"/>
      <c r="AE570" s="637"/>
      <c r="AF570" s="23"/>
      <c r="AH570" s="185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26"/>
      <c r="B571" s="99"/>
      <c r="C571" s="782" t="s">
        <v>1</v>
      </c>
      <c r="D571" s="75" t="str">
        <f>AG569&amp;".3"</f>
        <v>X21.3</v>
      </c>
      <c r="E571" s="618"/>
      <c r="F571" s="622"/>
      <c r="G571" s="622"/>
      <c r="H571" s="639"/>
      <c r="I571" s="654"/>
      <c r="J571" s="620"/>
      <c r="K571" s="646"/>
      <c r="L571" s="623"/>
      <c r="M571" s="618"/>
      <c r="N571" s="619"/>
      <c r="O571" s="622"/>
      <c r="P571" s="623"/>
      <c r="Q571" s="618"/>
      <c r="R571" s="620"/>
      <c r="S571" s="622"/>
      <c r="T571" s="623"/>
      <c r="U571" s="654"/>
      <c r="V571" s="619"/>
      <c r="W571" s="622"/>
      <c r="X571" s="623"/>
      <c r="Y571" s="654"/>
      <c r="Z571" s="619"/>
      <c r="AA571" s="622"/>
      <c r="AB571" s="623"/>
      <c r="AC571" s="618"/>
      <c r="AD571" s="620"/>
      <c r="AE571" s="622"/>
      <c r="AF571" s="29"/>
      <c r="AH571" s="185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26"/>
      <c r="B572" s="99"/>
      <c r="C572" s="783"/>
      <c r="D572" s="75" t="str">
        <f>AG569&amp;".4"</f>
        <v>X21.4</v>
      </c>
      <c r="E572" s="20"/>
      <c r="F572" s="21"/>
      <c r="G572" s="637"/>
      <c r="H572" s="640"/>
      <c r="I572" s="20"/>
      <c r="J572" s="22"/>
      <c r="K572" s="638"/>
      <c r="L572" s="23"/>
      <c r="M572" s="20"/>
      <c r="N572" s="22"/>
      <c r="O572" s="637"/>
      <c r="P572" s="23"/>
      <c r="Q572" s="20"/>
      <c r="R572" s="24"/>
      <c r="S572" s="637"/>
      <c r="T572" s="23"/>
      <c r="U572" s="20"/>
      <c r="V572" s="24"/>
      <c r="W572" s="637"/>
      <c r="X572" s="23"/>
      <c r="Y572" s="20"/>
      <c r="Z572" s="621"/>
      <c r="AA572" s="641"/>
      <c r="AB572" s="642"/>
      <c r="AC572" s="20"/>
      <c r="AD572" s="24"/>
      <c r="AE572" s="637"/>
      <c r="AF572" s="29"/>
      <c r="AH572" s="185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26"/>
      <c r="B573" s="99"/>
      <c r="C573" s="784" t="s">
        <v>542</v>
      </c>
      <c r="D573" s="75" t="str">
        <f>AG569&amp;".5"</f>
        <v>X21.5</v>
      </c>
      <c r="E573" s="25"/>
      <c r="F573" s="26"/>
      <c r="G573" s="26"/>
      <c r="H573" s="635"/>
      <c r="I573" s="25"/>
      <c r="J573" s="28"/>
      <c r="K573" s="635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643"/>
      <c r="AB573" s="644"/>
      <c r="AC573" s="25"/>
      <c r="AD573" s="27"/>
      <c r="AE573" s="26"/>
      <c r="AF573" s="29"/>
      <c r="AH573" s="185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26"/>
      <c r="B574" s="99"/>
      <c r="C574" s="784"/>
      <c r="D574" s="75" t="str">
        <f>AG569&amp;".6"</f>
        <v>X21.6</v>
      </c>
      <c r="E574" s="25"/>
      <c r="F574" s="26"/>
      <c r="G574" s="26"/>
      <c r="H574" s="635"/>
      <c r="I574" s="25"/>
      <c r="J574" s="28"/>
      <c r="K574" s="635"/>
      <c r="L574" s="29"/>
      <c r="M574" s="25"/>
      <c r="N574" s="28"/>
      <c r="O574" s="648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643"/>
      <c r="AB574" s="644"/>
      <c r="AC574" s="25"/>
      <c r="AD574" s="27"/>
      <c r="AE574" s="26"/>
      <c r="AF574" s="29"/>
      <c r="AH574" s="185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27">
        <v>19</v>
      </c>
      <c r="B575" s="98" t="str">
        <f>IF(AG575&lt;&gt;"",AH575,"")</f>
        <v>Th.Thảo</v>
      </c>
      <c r="C575" s="780" t="s">
        <v>0</v>
      </c>
      <c r="D575" s="76" t="str">
        <f>AG575&amp;".1"</f>
        <v>X22.1</v>
      </c>
      <c r="E575" s="15"/>
      <c r="F575" s="16"/>
      <c r="G575" s="16"/>
      <c r="H575" s="18"/>
      <c r="I575" s="15"/>
      <c r="J575" s="18"/>
      <c r="K575" s="645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/>
      <c r="AD575" s="17"/>
      <c r="AE575" s="16"/>
      <c r="AF575" s="19"/>
      <c r="AG575" s="184" t="s">
        <v>266</v>
      </c>
      <c r="AH575" s="185" t="str">
        <f>IF(AG575&lt;&gt;"",VLOOKUP(AG575,MAGV!$B$6:$G$172,2,0),"")</f>
        <v>Th.Thảo</v>
      </c>
      <c r="AI575" s="44">
        <f t="shared" si="12"/>
        <v>16</v>
      </c>
    </row>
    <row r="576" spans="1:35" ht="12" customHeight="1" x14ac:dyDescent="0.25">
      <c r="A576" s="326"/>
      <c r="B576" s="101">
        <f>SUM(F575:F580,J575:J580,N575:N580,R575:R580,V575:V580,Z575:Z580,AD575:AD580)</f>
        <v>16</v>
      </c>
      <c r="C576" s="781"/>
      <c r="D576" s="75" t="str">
        <f>AG575&amp;".2"</f>
        <v>X22.2</v>
      </c>
      <c r="E576" s="636"/>
      <c r="F576" s="22"/>
      <c r="G576" s="637"/>
      <c r="H576" s="23"/>
      <c r="I576" s="20"/>
      <c r="J576" s="22"/>
      <c r="K576" s="638"/>
      <c r="L576" s="23"/>
      <c r="M576" s="20"/>
      <c r="N576" s="22"/>
      <c r="O576" s="637"/>
      <c r="P576" s="23"/>
      <c r="Q576" s="20"/>
      <c r="R576" s="24"/>
      <c r="S576" s="637"/>
      <c r="T576" s="23"/>
      <c r="U576" s="20"/>
      <c r="V576" s="24"/>
      <c r="W576" s="637"/>
      <c r="X576" s="23"/>
      <c r="Y576" s="20"/>
      <c r="Z576" s="24"/>
      <c r="AA576" s="637"/>
      <c r="AB576" s="23"/>
      <c r="AC576" s="20"/>
      <c r="AD576" s="24"/>
      <c r="AE576" s="637"/>
      <c r="AF576" s="23"/>
      <c r="AH576" s="185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26"/>
      <c r="B577" s="99"/>
      <c r="C577" s="782" t="s">
        <v>1</v>
      </c>
      <c r="D577" s="75" t="str">
        <f>AG575&amp;".3"</f>
        <v>X22.3</v>
      </c>
      <c r="E577" s="618" t="s">
        <v>3215</v>
      </c>
      <c r="F577" s="622">
        <v>4</v>
      </c>
      <c r="G577" s="622"/>
      <c r="H577" s="639"/>
      <c r="I577" s="618" t="s">
        <v>3215</v>
      </c>
      <c r="J577" s="620">
        <v>4</v>
      </c>
      <c r="K577" s="639"/>
      <c r="L577" s="623"/>
      <c r="M577" s="618" t="s">
        <v>3215</v>
      </c>
      <c r="N577" s="619">
        <v>4</v>
      </c>
      <c r="O577" s="622"/>
      <c r="P577" s="623"/>
      <c r="Q577" s="654" t="s">
        <v>3215</v>
      </c>
      <c r="R577" s="620">
        <v>4</v>
      </c>
      <c r="S577" s="622"/>
      <c r="T577" s="623"/>
      <c r="U577" s="618"/>
      <c r="V577" s="619"/>
      <c r="W577" s="622"/>
      <c r="X577" s="623"/>
      <c r="Y577" s="618"/>
      <c r="Z577" s="619"/>
      <c r="AA577" s="622"/>
      <c r="AB577" s="623"/>
      <c r="AC577" s="618"/>
      <c r="AD577" s="620"/>
      <c r="AE577" s="622"/>
      <c r="AF577" s="29"/>
      <c r="AH577" s="185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26"/>
      <c r="B578" s="99"/>
      <c r="C578" s="783"/>
      <c r="D578" s="75" t="str">
        <f>AG575&amp;".4"</f>
        <v>X22.4</v>
      </c>
      <c r="E578" s="20"/>
      <c r="F578" s="21"/>
      <c r="G578" s="637" t="s">
        <v>4792</v>
      </c>
      <c r="H578" s="640"/>
      <c r="I578" s="20"/>
      <c r="J578" s="22"/>
      <c r="K578" s="638" t="s">
        <v>4792</v>
      </c>
      <c r="L578" s="23"/>
      <c r="M578" s="20"/>
      <c r="N578" s="22"/>
      <c r="O578" s="637" t="s">
        <v>4792</v>
      </c>
      <c r="P578" s="23"/>
      <c r="Q578" s="20"/>
      <c r="R578" s="24"/>
      <c r="S578" s="637" t="s">
        <v>4792</v>
      </c>
      <c r="T578" s="23"/>
      <c r="U578" s="20"/>
      <c r="V578" s="24"/>
      <c r="W578" s="637"/>
      <c r="X578" s="23"/>
      <c r="Y578" s="20"/>
      <c r="Z578" s="621"/>
      <c r="AA578" s="641"/>
      <c r="AB578" s="642"/>
      <c r="AC578" s="20"/>
      <c r="AD578" s="24"/>
      <c r="AE578" s="637"/>
      <c r="AF578" s="29"/>
      <c r="AH578" s="185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26"/>
      <c r="B579" s="99"/>
      <c r="C579" s="784" t="s">
        <v>542</v>
      </c>
      <c r="D579" s="75" t="str">
        <f>AG575&amp;".5"</f>
        <v>X22.5</v>
      </c>
      <c r="E579" s="25"/>
      <c r="F579" s="26"/>
      <c r="G579" s="648"/>
      <c r="H579" s="635"/>
      <c r="I579" s="25"/>
      <c r="J579" s="28"/>
      <c r="K579" s="635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643"/>
      <c r="AB579" s="644"/>
      <c r="AC579" s="25"/>
      <c r="AD579" s="27"/>
      <c r="AE579" s="26"/>
      <c r="AF579" s="29"/>
      <c r="AH579" s="185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26"/>
      <c r="B580" s="99"/>
      <c r="C580" s="784"/>
      <c r="D580" s="75" t="str">
        <f>AG575&amp;".6"</f>
        <v>X22.6</v>
      </c>
      <c r="E580" s="25"/>
      <c r="F580" s="26"/>
      <c r="G580" s="648"/>
      <c r="H580" s="635"/>
      <c r="I580" s="25"/>
      <c r="J580" s="28"/>
      <c r="K580" s="649"/>
      <c r="L580" s="29"/>
      <c r="M580" s="25"/>
      <c r="N580" s="28"/>
      <c r="O580" s="648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658"/>
      <c r="AB580" s="644"/>
      <c r="AC580" s="25"/>
      <c r="AD580" s="27"/>
      <c r="AE580" s="26"/>
      <c r="AF580" s="29"/>
      <c r="AH580" s="185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27">
        <v>20</v>
      </c>
      <c r="B581" s="98" t="str">
        <f>IF(AG581&lt;&gt;"",AH581,"")</f>
        <v>C.Thu</v>
      </c>
      <c r="C581" s="780" t="s">
        <v>0</v>
      </c>
      <c r="D581" s="76" t="str">
        <f>AG581&amp;".1"</f>
        <v>X23.1</v>
      </c>
      <c r="E581" s="15"/>
      <c r="F581" s="16"/>
      <c r="G581" s="16"/>
      <c r="H581" s="18"/>
      <c r="I581" s="15"/>
      <c r="J581" s="18"/>
      <c r="K581" s="645"/>
      <c r="L581" s="19"/>
      <c r="M581" s="15"/>
      <c r="N581" s="18"/>
      <c r="O581" s="657"/>
      <c r="P581" s="19"/>
      <c r="Q581" s="15"/>
      <c r="R581" s="17"/>
      <c r="S581" s="16"/>
      <c r="T581" s="19"/>
      <c r="U581" s="15"/>
      <c r="V581" s="18"/>
      <c r="W581" s="16"/>
      <c r="X581" s="19"/>
      <c r="Y581" s="611" t="s">
        <v>3200</v>
      </c>
      <c r="Z581" s="18">
        <v>5</v>
      </c>
      <c r="AA581" s="16" t="s">
        <v>3596</v>
      </c>
      <c r="AB581" s="19"/>
      <c r="AC581" s="15"/>
      <c r="AD581" s="17"/>
      <c r="AE581" s="16"/>
      <c r="AF581" s="19"/>
      <c r="AG581" s="184" t="s">
        <v>267</v>
      </c>
      <c r="AH581" s="185" t="str">
        <f>IF(AG581&lt;&gt;"",VLOOKUP(AG581,MAGV!$B$6:$G$172,2,0),"")</f>
        <v>C.Thu</v>
      </c>
      <c r="AI581" s="44">
        <f t="shared" si="12"/>
        <v>26</v>
      </c>
    </row>
    <row r="582" spans="1:35" ht="12" customHeight="1" x14ac:dyDescent="0.25">
      <c r="A582" s="326"/>
      <c r="B582" s="101">
        <f>SUM(F581:F586,J581:J586,N581:N586,R581:R586,V581:V586,Z581:Z586,AD581:AD586)</f>
        <v>26</v>
      </c>
      <c r="C582" s="781"/>
      <c r="D582" s="75" t="str">
        <f>AG581&amp;".2"</f>
        <v>X23.2</v>
      </c>
      <c r="E582" s="636"/>
      <c r="F582" s="22"/>
      <c r="G582" s="637"/>
      <c r="H582" s="23"/>
      <c r="I582" s="20"/>
      <c r="J582" s="22"/>
      <c r="K582" s="638"/>
      <c r="L582" s="23"/>
      <c r="M582" s="20"/>
      <c r="N582" s="22"/>
      <c r="O582" s="637"/>
      <c r="P582" s="23"/>
      <c r="Q582" s="20"/>
      <c r="R582" s="24"/>
      <c r="S582" s="637"/>
      <c r="T582" s="23"/>
      <c r="U582" s="20"/>
      <c r="V582" s="24"/>
      <c r="W582" s="637"/>
      <c r="X582" s="23"/>
      <c r="Y582" s="20"/>
      <c r="Z582" s="24"/>
      <c r="AA582" s="637" t="s">
        <v>4679</v>
      </c>
      <c r="AB582" s="23"/>
      <c r="AC582" s="20"/>
      <c r="AD582" s="24"/>
      <c r="AE582" s="637"/>
      <c r="AF582" s="23"/>
      <c r="AH582" s="185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26"/>
      <c r="B583" s="99"/>
      <c r="C583" s="782" t="s">
        <v>1</v>
      </c>
      <c r="D583" s="75" t="str">
        <f>AG581&amp;".3"</f>
        <v>X23.3</v>
      </c>
      <c r="E583" s="654" t="s">
        <v>3200</v>
      </c>
      <c r="F583" s="622">
        <v>4</v>
      </c>
      <c r="G583" s="622" t="s">
        <v>3596</v>
      </c>
      <c r="H583" s="639"/>
      <c r="I583" s="618"/>
      <c r="J583" s="620"/>
      <c r="K583" s="646"/>
      <c r="L583" s="623"/>
      <c r="M583" s="618"/>
      <c r="N583" s="619"/>
      <c r="O583" s="622"/>
      <c r="P583" s="623"/>
      <c r="Q583" s="618"/>
      <c r="R583" s="620"/>
      <c r="S583" s="622"/>
      <c r="T583" s="623"/>
      <c r="U583" s="618" t="s">
        <v>3213</v>
      </c>
      <c r="V583" s="619">
        <v>3</v>
      </c>
      <c r="W583" s="622"/>
      <c r="X583" s="623"/>
      <c r="Y583" s="654" t="s">
        <v>3200</v>
      </c>
      <c r="Z583" s="619">
        <v>5</v>
      </c>
      <c r="AA583" s="622" t="s">
        <v>3596</v>
      </c>
      <c r="AB583" s="623"/>
      <c r="AC583" s="654"/>
      <c r="AD583" s="620"/>
      <c r="AE583" s="622"/>
      <c r="AF583" s="29"/>
      <c r="AH583" s="185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26"/>
      <c r="B584" s="99"/>
      <c r="C584" s="783"/>
      <c r="D584" s="75" t="str">
        <f>AG581&amp;".4"</f>
        <v>X23.4</v>
      </c>
      <c r="E584" s="20"/>
      <c r="F584" s="21"/>
      <c r="G584" s="637" t="s">
        <v>4679</v>
      </c>
      <c r="H584" s="640"/>
      <c r="I584" s="20"/>
      <c r="J584" s="22"/>
      <c r="K584" s="638"/>
      <c r="L584" s="23"/>
      <c r="M584" s="20"/>
      <c r="N584" s="22"/>
      <c r="O584" s="637"/>
      <c r="P584" s="23"/>
      <c r="Q584" s="20"/>
      <c r="R584" s="24"/>
      <c r="S584" s="637"/>
      <c r="T584" s="23"/>
      <c r="U584" s="20"/>
      <c r="V584" s="24"/>
      <c r="W584" s="637" t="s">
        <v>4715</v>
      </c>
      <c r="X584" s="23"/>
      <c r="Y584" s="20"/>
      <c r="Z584" s="621"/>
      <c r="AA584" s="641" t="s">
        <v>4679</v>
      </c>
      <c r="AB584" s="642"/>
      <c r="AC584" s="20"/>
      <c r="AD584" s="24"/>
      <c r="AE584" s="637"/>
      <c r="AF584" s="29"/>
      <c r="AH584" s="185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26"/>
      <c r="B585" s="99"/>
      <c r="C585" s="784" t="s">
        <v>542</v>
      </c>
      <c r="D585" s="75" t="str">
        <f>AG581&amp;".5"</f>
        <v>X23.5</v>
      </c>
      <c r="E585" s="25" t="s">
        <v>3197</v>
      </c>
      <c r="F585" s="26">
        <v>3</v>
      </c>
      <c r="G585" s="26"/>
      <c r="H585" s="635"/>
      <c r="I585" s="610" t="s">
        <v>3197</v>
      </c>
      <c r="J585" s="28">
        <v>3</v>
      </c>
      <c r="K585" s="635"/>
      <c r="L585" s="29"/>
      <c r="M585" s="25" t="s">
        <v>3197</v>
      </c>
      <c r="N585" s="28">
        <v>3</v>
      </c>
      <c r="O585" s="26"/>
      <c r="P585" s="29"/>
      <c r="Q585" s="610"/>
      <c r="R585" s="27"/>
      <c r="S585" s="26"/>
      <c r="T585" s="29"/>
      <c r="U585" s="610"/>
      <c r="V585" s="27"/>
      <c r="W585" s="26"/>
      <c r="X585" s="29"/>
      <c r="Y585" s="25"/>
      <c r="Z585" s="33"/>
      <c r="AA585" s="643"/>
      <c r="AB585" s="644"/>
      <c r="AC585" s="25"/>
      <c r="AD585" s="27"/>
      <c r="AE585" s="26"/>
      <c r="AF585" s="29"/>
      <c r="AH585" s="185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26"/>
      <c r="B586" s="99"/>
      <c r="C586" s="784"/>
      <c r="D586" s="75" t="str">
        <f>AG581&amp;".6"</f>
        <v>X23.6</v>
      </c>
      <c r="E586" s="25"/>
      <c r="F586" s="26"/>
      <c r="G586" s="648" t="s">
        <v>4715</v>
      </c>
      <c r="H586" s="635"/>
      <c r="I586" s="25"/>
      <c r="J586" s="28"/>
      <c r="K586" s="649" t="s">
        <v>4715</v>
      </c>
      <c r="L586" s="29"/>
      <c r="M586" s="25"/>
      <c r="N586" s="28"/>
      <c r="O586" s="648" t="s">
        <v>4715</v>
      </c>
      <c r="P586" s="29"/>
      <c r="Q586" s="25"/>
      <c r="R586" s="27"/>
      <c r="S586" s="648"/>
      <c r="T586" s="29"/>
      <c r="U586" s="25"/>
      <c r="V586" s="27"/>
      <c r="W586" s="648"/>
      <c r="X586" s="29"/>
      <c r="Y586" s="25"/>
      <c r="Z586" s="33"/>
      <c r="AA586" s="658"/>
      <c r="AB586" s="644"/>
      <c r="AC586" s="25"/>
      <c r="AD586" s="27"/>
      <c r="AE586" s="648"/>
      <c r="AF586" s="29"/>
      <c r="AH586" s="185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27">
        <v>21</v>
      </c>
      <c r="B587" s="98" t="str">
        <f>IF(AG587&lt;&gt;"",AH587,"")</f>
        <v>Th.M.Toàn</v>
      </c>
      <c r="C587" s="780" t="s">
        <v>0</v>
      </c>
      <c r="D587" s="76" t="str">
        <f>AG587&amp;".1"</f>
        <v>X25.1</v>
      </c>
      <c r="E587" s="15"/>
      <c r="F587" s="16"/>
      <c r="G587" s="16"/>
      <c r="H587" s="18"/>
      <c r="I587" s="611"/>
      <c r="J587" s="18"/>
      <c r="K587" s="645"/>
      <c r="L587" s="19"/>
      <c r="M587" s="15"/>
      <c r="N587" s="18"/>
      <c r="O587" s="16"/>
      <c r="P587" s="19"/>
      <c r="Q587" s="611"/>
      <c r="R587" s="17"/>
      <c r="S587" s="16"/>
      <c r="T587" s="19"/>
      <c r="U587" s="15"/>
      <c r="V587" s="18"/>
      <c r="W587" s="16"/>
      <c r="X587" s="19"/>
      <c r="Y587" s="611"/>
      <c r="Z587" s="18"/>
      <c r="AA587" s="16"/>
      <c r="AB587" s="19"/>
      <c r="AC587" s="15"/>
      <c r="AD587" s="17"/>
      <c r="AE587" s="16"/>
      <c r="AF587" s="19"/>
      <c r="AG587" s="184" t="s">
        <v>270</v>
      </c>
      <c r="AH587" s="185" t="str">
        <f>IF(AG587&lt;&gt;"",VLOOKUP(AG587,MAGV!$B$6:$G$172,2,0),"")</f>
        <v>Th.M.Toàn</v>
      </c>
      <c r="AI587" s="44">
        <f t="shared" si="13"/>
        <v>16</v>
      </c>
    </row>
    <row r="588" spans="1:35" ht="12" customHeight="1" x14ac:dyDescent="0.25">
      <c r="A588" s="326"/>
      <c r="B588" s="101">
        <f>SUM(F587:F592,J587:J592,N587:N592,R587:R592,V587:V592,Z587:Z592,AD587:AD592)</f>
        <v>16</v>
      </c>
      <c r="C588" s="781"/>
      <c r="D588" s="75" t="str">
        <f>AG587&amp;".2"</f>
        <v>X25.2</v>
      </c>
      <c r="E588" s="636"/>
      <c r="F588" s="22"/>
      <c r="G588" s="637"/>
      <c r="H588" s="23"/>
      <c r="I588" s="20"/>
      <c r="J588" s="22"/>
      <c r="K588" s="638"/>
      <c r="L588" s="23"/>
      <c r="M588" s="20"/>
      <c r="N588" s="22"/>
      <c r="O588" s="637"/>
      <c r="P588" s="23"/>
      <c r="Q588" s="20"/>
      <c r="R588" s="24"/>
      <c r="S588" s="637"/>
      <c r="T588" s="23"/>
      <c r="U588" s="20"/>
      <c r="V588" s="24"/>
      <c r="W588" s="637"/>
      <c r="X588" s="23"/>
      <c r="Y588" s="20"/>
      <c r="Z588" s="24"/>
      <c r="AA588" s="637"/>
      <c r="AB588" s="23"/>
      <c r="AC588" s="20"/>
      <c r="AD588" s="24"/>
      <c r="AE588" s="637"/>
      <c r="AF588" s="23"/>
      <c r="AH588" s="185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26"/>
      <c r="B589" s="99"/>
      <c r="C589" s="782" t="s">
        <v>1</v>
      </c>
      <c r="D589" s="75" t="str">
        <f>AG587&amp;".3"</f>
        <v>X25.3</v>
      </c>
      <c r="E589" s="654"/>
      <c r="F589" s="622"/>
      <c r="G589" s="647"/>
      <c r="H589" s="639"/>
      <c r="I589" s="654" t="s">
        <v>3217</v>
      </c>
      <c r="J589" s="620">
        <v>4</v>
      </c>
      <c r="K589" s="639" t="s">
        <v>566</v>
      </c>
      <c r="L589" s="623"/>
      <c r="M589" s="618" t="s">
        <v>3217</v>
      </c>
      <c r="N589" s="619">
        <v>4</v>
      </c>
      <c r="O589" s="622" t="s">
        <v>566</v>
      </c>
      <c r="P589" s="623"/>
      <c r="Q589" s="654" t="s">
        <v>3217</v>
      </c>
      <c r="R589" s="620">
        <v>4</v>
      </c>
      <c r="S589" s="647" t="s">
        <v>566</v>
      </c>
      <c r="T589" s="623"/>
      <c r="U589" s="654" t="s">
        <v>3217</v>
      </c>
      <c r="V589" s="619">
        <v>4</v>
      </c>
      <c r="W589" s="622" t="s">
        <v>566</v>
      </c>
      <c r="X589" s="623"/>
      <c r="Y589" s="654"/>
      <c r="Z589" s="619"/>
      <c r="AA589" s="622"/>
      <c r="AB589" s="623"/>
      <c r="AC589" s="618"/>
      <c r="AD589" s="620"/>
      <c r="AE589" s="622"/>
      <c r="AF589" s="29"/>
      <c r="AH589" s="185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26"/>
      <c r="B590" s="99"/>
      <c r="C590" s="783"/>
      <c r="D590" s="75" t="str">
        <f>AG587&amp;".4"</f>
        <v>X25.4</v>
      </c>
      <c r="E590" s="20"/>
      <c r="F590" s="21"/>
      <c r="G590" s="637"/>
      <c r="H590" s="640"/>
      <c r="I590" s="20"/>
      <c r="J590" s="22"/>
      <c r="K590" s="638" t="s">
        <v>4679</v>
      </c>
      <c r="L590" s="23"/>
      <c r="M590" s="20"/>
      <c r="N590" s="22"/>
      <c r="O590" s="637" t="s">
        <v>4679</v>
      </c>
      <c r="P590" s="23"/>
      <c r="Q590" s="20"/>
      <c r="R590" s="24"/>
      <c r="S590" s="637" t="s">
        <v>4679</v>
      </c>
      <c r="T590" s="23"/>
      <c r="U590" s="20"/>
      <c r="V590" s="24"/>
      <c r="W590" s="637" t="s">
        <v>4679</v>
      </c>
      <c r="X590" s="23"/>
      <c r="Y590" s="20"/>
      <c r="Z590" s="621"/>
      <c r="AA590" s="641"/>
      <c r="AB590" s="642"/>
      <c r="AC590" s="20"/>
      <c r="AD590" s="24"/>
      <c r="AE590" s="637"/>
      <c r="AF590" s="29"/>
      <c r="AH590" s="185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26"/>
      <c r="B591" s="99"/>
      <c r="C591" s="784" t="s">
        <v>542</v>
      </c>
      <c r="D591" s="75" t="str">
        <f>AG587&amp;".5"</f>
        <v>X25.5</v>
      </c>
      <c r="E591" s="25"/>
      <c r="F591" s="26"/>
      <c r="G591" s="648"/>
      <c r="H591" s="635"/>
      <c r="I591" s="25"/>
      <c r="J591" s="28"/>
      <c r="K591" s="635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643"/>
      <c r="AB591" s="644"/>
      <c r="AC591" s="25"/>
      <c r="AD591" s="27"/>
      <c r="AE591" s="26"/>
      <c r="AF591" s="29"/>
      <c r="AH591" s="185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26"/>
      <c r="B592" s="99"/>
      <c r="C592" s="784"/>
      <c r="D592" s="75" t="str">
        <f>AG587&amp;".6"</f>
        <v>X25.6</v>
      </c>
      <c r="E592" s="25"/>
      <c r="F592" s="26"/>
      <c r="G592" s="648"/>
      <c r="H592" s="635"/>
      <c r="I592" s="25"/>
      <c r="J592" s="28"/>
      <c r="K592" s="649"/>
      <c r="L592" s="29"/>
      <c r="M592" s="25"/>
      <c r="N592" s="28"/>
      <c r="O592" s="648"/>
      <c r="P592" s="29"/>
      <c r="Q592" s="25"/>
      <c r="R592" s="27"/>
      <c r="S592" s="648"/>
      <c r="T592" s="29"/>
      <c r="U592" s="25"/>
      <c r="V592" s="27"/>
      <c r="W592" s="648"/>
      <c r="X592" s="29"/>
      <c r="Y592" s="25"/>
      <c r="Z592" s="33"/>
      <c r="AA592" s="658"/>
      <c r="AB592" s="644"/>
      <c r="AC592" s="25"/>
      <c r="AD592" s="27"/>
      <c r="AE592" s="648"/>
      <c r="AF592" s="29"/>
      <c r="AH592" s="185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27">
        <v>26</v>
      </c>
      <c r="B593" s="98" t="str">
        <f>IF(AG593&lt;&gt;"",AH593,"")</f>
        <v>Th.N.Tuấn</v>
      </c>
      <c r="C593" s="780" t="s">
        <v>0</v>
      </c>
      <c r="D593" s="76" t="str">
        <f>AG593&amp;".1"</f>
        <v>X29.1</v>
      </c>
      <c r="E593" s="15"/>
      <c r="F593" s="16"/>
      <c r="G593" s="16"/>
      <c r="H593" s="18"/>
      <c r="I593" s="15"/>
      <c r="J593" s="18"/>
      <c r="K593" s="645"/>
      <c r="L593" s="19"/>
      <c r="M593" s="15"/>
      <c r="N593" s="18"/>
      <c r="O593" s="16"/>
      <c r="P593" s="19"/>
      <c r="Q593" s="15"/>
      <c r="R593" s="17"/>
      <c r="S593" s="657"/>
      <c r="T593" s="19"/>
      <c r="U593" s="15"/>
      <c r="V593" s="18"/>
      <c r="W593" s="16"/>
      <c r="X593" s="19"/>
      <c r="Y593" s="15"/>
      <c r="Z593" s="18"/>
      <c r="AA593" s="16"/>
      <c r="AB593" s="19"/>
      <c r="AC593" s="15"/>
      <c r="AD593" s="17"/>
      <c r="AE593" s="16"/>
      <c r="AF593" s="19"/>
      <c r="AG593" s="184" t="s">
        <v>277</v>
      </c>
      <c r="AH593" s="185" t="str">
        <f>IF(AG593&lt;&gt;"",VLOOKUP(AG593,MAGV!$B$6:$G$172,2,0),"")</f>
        <v>Th.N.Tuấn</v>
      </c>
      <c r="AI593" s="44">
        <f t="shared" si="13"/>
        <v>16</v>
      </c>
    </row>
    <row r="594" spans="1:35" ht="12" customHeight="1" x14ac:dyDescent="0.25">
      <c r="A594" s="326"/>
      <c r="B594" s="101">
        <f>SUM(F593:F598,J593:J598,N593:N598,R593:R598,V593:V598,Z593:Z598,AD593:AD598)</f>
        <v>16</v>
      </c>
      <c r="C594" s="781"/>
      <c r="D594" s="75" t="str">
        <f>AG593&amp;".2"</f>
        <v>X29.2</v>
      </c>
      <c r="E594" s="636"/>
      <c r="F594" s="22"/>
      <c r="G594" s="637"/>
      <c r="H594" s="23"/>
      <c r="I594" s="20"/>
      <c r="J594" s="22"/>
      <c r="K594" s="638"/>
      <c r="L594" s="23"/>
      <c r="M594" s="20"/>
      <c r="N594" s="22"/>
      <c r="O594" s="637"/>
      <c r="P594" s="23"/>
      <c r="Q594" s="20"/>
      <c r="R594" s="24"/>
      <c r="S594" s="637"/>
      <c r="T594" s="23"/>
      <c r="U594" s="20"/>
      <c r="V594" s="24"/>
      <c r="W594" s="637"/>
      <c r="X594" s="23"/>
      <c r="Y594" s="20"/>
      <c r="Z594" s="24"/>
      <c r="AA594" s="637"/>
      <c r="AB594" s="23"/>
      <c r="AC594" s="20"/>
      <c r="AD594" s="24"/>
      <c r="AE594" s="637"/>
      <c r="AF594" s="23"/>
      <c r="AH594" s="185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26"/>
      <c r="B595" s="99"/>
      <c r="C595" s="782" t="s">
        <v>1</v>
      </c>
      <c r="D595" s="75" t="str">
        <f>AG593&amp;".3"</f>
        <v>X29.3</v>
      </c>
      <c r="E595" s="654" t="s">
        <v>3215</v>
      </c>
      <c r="F595" s="622">
        <v>4</v>
      </c>
      <c r="G595" s="622"/>
      <c r="H595" s="639"/>
      <c r="I595" s="618" t="s">
        <v>3215</v>
      </c>
      <c r="J595" s="620">
        <v>4</v>
      </c>
      <c r="K595" s="639"/>
      <c r="L595" s="623"/>
      <c r="M595" s="618" t="s">
        <v>3215</v>
      </c>
      <c r="N595" s="619">
        <v>4</v>
      </c>
      <c r="O595" s="622"/>
      <c r="P595" s="623"/>
      <c r="Q595" s="618" t="s">
        <v>3215</v>
      </c>
      <c r="R595" s="620">
        <v>4</v>
      </c>
      <c r="S595" s="647"/>
      <c r="T595" s="623"/>
      <c r="U595" s="654"/>
      <c r="V595" s="619"/>
      <c r="W595" s="622"/>
      <c r="X595" s="623"/>
      <c r="Y595" s="618"/>
      <c r="Z595" s="619"/>
      <c r="AA595" s="622"/>
      <c r="AB595" s="623"/>
      <c r="AC595" s="618"/>
      <c r="AD595" s="620"/>
      <c r="AE595" s="622"/>
      <c r="AF595" s="29"/>
      <c r="AH595" s="185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26"/>
      <c r="B596" s="99"/>
      <c r="C596" s="783"/>
      <c r="D596" s="75" t="str">
        <f>AG593&amp;".4"</f>
        <v>X29.4</v>
      </c>
      <c r="E596" s="20"/>
      <c r="F596" s="21"/>
      <c r="G596" s="637" t="s">
        <v>4794</v>
      </c>
      <c r="H596" s="640"/>
      <c r="I596" s="20"/>
      <c r="J596" s="22"/>
      <c r="K596" s="638" t="s">
        <v>4794</v>
      </c>
      <c r="L596" s="23"/>
      <c r="M596" s="20"/>
      <c r="N596" s="22"/>
      <c r="O596" s="637" t="s">
        <v>4794</v>
      </c>
      <c r="P596" s="23"/>
      <c r="Q596" s="20"/>
      <c r="R596" s="24"/>
      <c r="S596" s="637" t="s">
        <v>4794</v>
      </c>
      <c r="T596" s="23"/>
      <c r="U596" s="20"/>
      <c r="V596" s="24"/>
      <c r="W596" s="637"/>
      <c r="X596" s="23"/>
      <c r="Y596" s="20"/>
      <c r="Z596" s="621"/>
      <c r="AA596" s="641"/>
      <c r="AB596" s="642"/>
      <c r="AC596" s="20"/>
      <c r="AD596" s="24"/>
      <c r="AE596" s="637"/>
      <c r="AF596" s="29"/>
      <c r="AH596" s="185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26"/>
      <c r="B597" s="99"/>
      <c r="C597" s="782" t="s">
        <v>542</v>
      </c>
      <c r="D597" s="75" t="str">
        <f>AG593&amp;".5"</f>
        <v>X29.5</v>
      </c>
      <c r="E597" s="25"/>
      <c r="F597" s="26"/>
      <c r="G597" s="26"/>
      <c r="H597" s="635"/>
      <c r="I597" s="25"/>
      <c r="J597" s="28"/>
      <c r="K597" s="635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643"/>
      <c r="AB597" s="644"/>
      <c r="AC597" s="25"/>
      <c r="AD597" s="27"/>
      <c r="AE597" s="26"/>
      <c r="AF597" s="29"/>
      <c r="AH597" s="185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28"/>
      <c r="B598" s="100"/>
      <c r="C598" s="793"/>
      <c r="D598" s="75" t="str">
        <f>AG593&amp;".6"</f>
        <v>X29.6</v>
      </c>
      <c r="E598" s="40"/>
      <c r="F598" s="309"/>
      <c r="G598" s="309"/>
      <c r="H598" s="650"/>
      <c r="I598" s="40"/>
      <c r="J598" s="42"/>
      <c r="K598" s="650"/>
      <c r="L598" s="308"/>
      <c r="M598" s="40"/>
      <c r="N598" s="42"/>
      <c r="O598" s="309"/>
      <c r="P598" s="308"/>
      <c r="Q598" s="40"/>
      <c r="R598" s="41"/>
      <c r="S598" s="309"/>
      <c r="T598" s="308"/>
      <c r="U598" s="40"/>
      <c r="V598" s="41"/>
      <c r="W598" s="309"/>
      <c r="X598" s="308"/>
      <c r="Y598" s="40"/>
      <c r="Z598" s="43"/>
      <c r="AA598" s="652"/>
      <c r="AB598" s="653"/>
      <c r="AC598" s="40"/>
      <c r="AD598" s="41"/>
      <c r="AE598" s="309"/>
      <c r="AF598" s="29"/>
      <c r="AH598" s="185"/>
      <c r="AI598" s="44" t="str">
        <f t="shared" si="13"/>
        <v/>
      </c>
    </row>
    <row r="599" spans="1:35" ht="13.5" customHeight="1" x14ac:dyDescent="0.25">
      <c r="A599" s="326"/>
      <c r="B599" s="99"/>
      <c r="C599" s="126"/>
      <c r="D599" s="76" t="str">
        <f>AG599&amp;".1"</f>
        <v>.1</v>
      </c>
      <c r="E599" s="25"/>
      <c r="F599" s="26"/>
      <c r="G599" s="26"/>
      <c r="H599" s="26"/>
      <c r="I599" s="25"/>
      <c r="J599" s="28"/>
      <c r="K599" s="635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643"/>
      <c r="AB599" s="644"/>
      <c r="AC599" s="25"/>
      <c r="AD599" s="27"/>
      <c r="AE599" s="26"/>
      <c r="AF599" s="29"/>
      <c r="AH599" s="185"/>
      <c r="AI599" s="44" t="str">
        <f t="shared" si="13"/>
        <v/>
      </c>
    </row>
    <row r="600" spans="1:35" ht="13.5" customHeight="1" x14ac:dyDescent="0.25">
      <c r="A600" s="326"/>
      <c r="B600" s="99"/>
      <c r="C600" s="126"/>
      <c r="D600" s="75" t="str">
        <f>AG599&amp;".2"</f>
        <v>.2</v>
      </c>
      <c r="E600" s="25"/>
      <c r="F600" s="26"/>
      <c r="G600" s="26"/>
      <c r="H600" s="26"/>
      <c r="I600" s="25"/>
      <c r="J600" s="28"/>
      <c r="K600" s="635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643"/>
      <c r="AB600" s="644"/>
      <c r="AC600" s="25"/>
      <c r="AD600" s="27"/>
      <c r="AE600" s="26"/>
      <c r="AF600" s="29"/>
      <c r="AH600" s="185"/>
      <c r="AI600" s="44" t="str">
        <f t="shared" si="13"/>
        <v/>
      </c>
    </row>
    <row r="601" spans="1:35" ht="13.5" customHeight="1" x14ac:dyDescent="0.25">
      <c r="A601" s="326"/>
      <c r="B601" s="99"/>
      <c r="C601" s="126"/>
      <c r="D601" s="75" t="str">
        <f>AG599&amp;".3"</f>
        <v>.3</v>
      </c>
      <c r="E601" s="25"/>
      <c r="F601" s="26"/>
      <c r="G601" s="26"/>
      <c r="H601" s="26"/>
      <c r="I601" s="25"/>
      <c r="J601" s="28"/>
      <c r="K601" s="635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643"/>
      <c r="AB601" s="644"/>
      <c r="AC601" s="25"/>
      <c r="AD601" s="27"/>
      <c r="AE601" s="26"/>
      <c r="AF601" s="29"/>
      <c r="AH601" s="185"/>
      <c r="AI601" s="44" t="str">
        <f t="shared" si="13"/>
        <v/>
      </c>
    </row>
    <row r="602" spans="1:35" ht="13.5" customHeight="1" x14ac:dyDescent="0.25">
      <c r="A602" s="326"/>
      <c r="B602" s="99"/>
      <c r="C602" s="126"/>
      <c r="D602" s="75" t="str">
        <f>AG599&amp;".4"</f>
        <v>.4</v>
      </c>
      <c r="E602" s="25"/>
      <c r="F602" s="26"/>
      <c r="G602" s="26"/>
      <c r="H602" s="26"/>
      <c r="I602" s="25"/>
      <c r="J602" s="28"/>
      <c r="K602" s="635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643"/>
      <c r="AB602" s="644"/>
      <c r="AC602" s="25"/>
      <c r="AD602" s="27"/>
      <c r="AE602" s="26"/>
      <c r="AF602" s="29"/>
      <c r="AH602" s="185"/>
      <c r="AI602" s="44" t="str">
        <f t="shared" si="13"/>
        <v/>
      </c>
    </row>
    <row r="603" spans="1:35" ht="13.5" customHeight="1" x14ac:dyDescent="0.25">
      <c r="A603" s="326"/>
      <c r="B603" s="99"/>
      <c r="C603" s="126"/>
      <c r="D603" s="75" t="str">
        <f>AG599&amp;".5"</f>
        <v>.5</v>
      </c>
      <c r="E603" s="25"/>
      <c r="F603" s="26"/>
      <c r="G603" s="26"/>
      <c r="H603" s="26"/>
      <c r="I603" s="25"/>
      <c r="J603" s="28"/>
      <c r="K603" s="635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643"/>
      <c r="AB603" s="644"/>
      <c r="AC603" s="25"/>
      <c r="AD603" s="27"/>
      <c r="AE603" s="26"/>
      <c r="AF603" s="29"/>
      <c r="AH603" s="185"/>
      <c r="AI603" s="44" t="str">
        <f t="shared" si="13"/>
        <v/>
      </c>
    </row>
    <row r="604" spans="1:35" ht="3" customHeight="1" x14ac:dyDescent="0.25">
      <c r="A604" s="326"/>
      <c r="B604" s="99"/>
      <c r="C604" s="126"/>
      <c r="D604" s="75" t="str">
        <f>AG599&amp;".6"</f>
        <v>.6</v>
      </c>
      <c r="E604" s="25"/>
      <c r="F604" s="26"/>
      <c r="G604" s="26"/>
      <c r="H604" s="26"/>
      <c r="I604" s="25"/>
      <c r="J604" s="28"/>
      <c r="K604" s="635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643"/>
      <c r="AB604" s="644"/>
      <c r="AC604" s="25"/>
      <c r="AD604" s="27"/>
      <c r="AE604" s="26"/>
      <c r="AF604" s="29"/>
      <c r="AH604" s="185"/>
      <c r="AI604" s="44" t="str">
        <f t="shared" si="13"/>
        <v/>
      </c>
    </row>
    <row r="605" spans="1:35" ht="12.65" customHeight="1" x14ac:dyDescent="0.25">
      <c r="A605" s="327">
        <v>1</v>
      </c>
      <c r="B605" s="98" t="str">
        <f>IF(AG605&lt;&gt;"",AH605,"")</f>
        <v>C.K.Anh</v>
      </c>
      <c r="C605" s="780" t="s">
        <v>0</v>
      </c>
      <c r="D605" s="76" t="str">
        <f>AG605&amp;".1"</f>
        <v>K01.1</v>
      </c>
      <c r="E605" s="15" t="s">
        <v>5032</v>
      </c>
      <c r="F605" s="16">
        <v>4</v>
      </c>
      <c r="G605" s="16"/>
      <c r="H605" s="18"/>
      <c r="I605" s="15" t="s">
        <v>5032</v>
      </c>
      <c r="J605" s="18">
        <v>4</v>
      </c>
      <c r="K605" s="645"/>
      <c r="L605" s="19"/>
      <c r="M605" s="15" t="s">
        <v>5032</v>
      </c>
      <c r="N605" s="18">
        <v>4</v>
      </c>
      <c r="O605" s="16"/>
      <c r="P605" s="19"/>
      <c r="Q605" s="15" t="s">
        <v>5032</v>
      </c>
      <c r="R605" s="17">
        <v>2</v>
      </c>
      <c r="S605" s="16"/>
      <c r="T605" s="19"/>
      <c r="U605" s="15" t="s">
        <v>5032</v>
      </c>
      <c r="V605" s="18">
        <v>2</v>
      </c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84" t="s">
        <v>279</v>
      </c>
      <c r="AH605" s="185" t="str">
        <f>IF(AG605&lt;&gt;"",VLOOKUP(AG605,MAGV!$B$6:$G$172,2,0),"")</f>
        <v>C.K.Anh</v>
      </c>
      <c r="AI605" s="44">
        <f t="shared" si="13"/>
        <v>45</v>
      </c>
    </row>
    <row r="606" spans="1:35" ht="12" customHeight="1" x14ac:dyDescent="0.25">
      <c r="A606" s="326"/>
      <c r="B606" s="101">
        <f>SUM(F605:F610,J605:J610,N605:N610,R605:R610,V605:V610,Z605:Z610,AD605:AD610)</f>
        <v>45</v>
      </c>
      <c r="C606" s="781"/>
      <c r="D606" s="75" t="str">
        <f>AG605&amp;".2"</f>
        <v>K01.2</v>
      </c>
      <c r="E606" s="636"/>
      <c r="F606" s="22"/>
      <c r="G606" s="637" t="s">
        <v>3239</v>
      </c>
      <c r="H606" s="23"/>
      <c r="I606" s="20"/>
      <c r="J606" s="22"/>
      <c r="K606" s="638" t="s">
        <v>3239</v>
      </c>
      <c r="L606" s="23"/>
      <c r="M606" s="20"/>
      <c r="N606" s="22"/>
      <c r="O606" s="637" t="s">
        <v>3239</v>
      </c>
      <c r="P606" s="23"/>
      <c r="Q606" s="20"/>
      <c r="R606" s="24"/>
      <c r="S606" s="637" t="s">
        <v>3239</v>
      </c>
      <c r="T606" s="23"/>
      <c r="U606" s="20"/>
      <c r="V606" s="24"/>
      <c r="W606" s="637" t="s">
        <v>3239</v>
      </c>
      <c r="X606" s="23"/>
      <c r="Y606" s="20"/>
      <c r="Z606" s="24"/>
      <c r="AA606" s="637"/>
      <c r="AB606" s="23"/>
      <c r="AC606" s="20"/>
      <c r="AD606" s="24"/>
      <c r="AE606" s="666"/>
      <c r="AF606" s="23"/>
      <c r="AH606" s="185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26"/>
      <c r="B607" s="99"/>
      <c r="C607" s="782" t="s">
        <v>1</v>
      </c>
      <c r="D607" s="75" t="str">
        <f>AG605&amp;".3"</f>
        <v>K01.3</v>
      </c>
      <c r="E607" s="618" t="s">
        <v>5032</v>
      </c>
      <c r="F607" s="622">
        <v>4</v>
      </c>
      <c r="G607" s="622"/>
      <c r="H607" s="639"/>
      <c r="I607" s="618" t="s">
        <v>5032</v>
      </c>
      <c r="J607" s="620">
        <v>4</v>
      </c>
      <c r="K607" s="639"/>
      <c r="L607" s="623"/>
      <c r="M607" s="618" t="s">
        <v>3241</v>
      </c>
      <c r="N607" s="619">
        <v>4</v>
      </c>
      <c r="O607" s="622"/>
      <c r="P607" s="623"/>
      <c r="Q607" s="618" t="s">
        <v>3241</v>
      </c>
      <c r="R607" s="620">
        <v>4</v>
      </c>
      <c r="S607" s="622"/>
      <c r="T607" s="623"/>
      <c r="U607" s="618" t="s">
        <v>3241</v>
      </c>
      <c r="V607" s="619">
        <v>4</v>
      </c>
      <c r="W607" s="622"/>
      <c r="X607" s="623"/>
      <c r="Y607" s="618"/>
      <c r="Z607" s="619"/>
      <c r="AA607" s="622"/>
      <c r="AB607" s="623"/>
      <c r="AC607" s="618"/>
      <c r="AD607" s="620"/>
      <c r="AE607" s="622"/>
      <c r="AF607" s="29"/>
      <c r="AH607" s="185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26"/>
      <c r="B608" s="99"/>
      <c r="C608" s="783"/>
      <c r="D608" s="75" t="str">
        <f>AG605&amp;".4"</f>
        <v>K01.4</v>
      </c>
      <c r="E608" s="20"/>
      <c r="F608" s="21"/>
      <c r="G608" s="666" t="s">
        <v>3239</v>
      </c>
      <c r="H608" s="640"/>
      <c r="I608" s="20"/>
      <c r="J608" s="22"/>
      <c r="K608" s="638" t="s">
        <v>3239</v>
      </c>
      <c r="L608" s="23"/>
      <c r="M608" s="20"/>
      <c r="N608" s="22"/>
      <c r="O608" s="637" t="s">
        <v>4673</v>
      </c>
      <c r="P608" s="23"/>
      <c r="Q608" s="20"/>
      <c r="R608" s="24"/>
      <c r="S608" s="637" t="s">
        <v>4673</v>
      </c>
      <c r="T608" s="23"/>
      <c r="U608" s="20"/>
      <c r="V608" s="24"/>
      <c r="W608" s="637" t="s">
        <v>4673</v>
      </c>
      <c r="X608" s="23"/>
      <c r="Y608" s="20"/>
      <c r="Z608" s="621"/>
      <c r="AA608" s="641"/>
      <c r="AB608" s="642"/>
      <c r="AC608" s="20"/>
      <c r="AD608" s="24"/>
      <c r="AE608" s="666"/>
      <c r="AF608" s="29"/>
      <c r="AH608" s="185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26"/>
      <c r="B609" s="99"/>
      <c r="C609" s="784" t="s">
        <v>542</v>
      </c>
      <c r="D609" s="75" t="str">
        <f>AG605&amp;".5"</f>
        <v>K01.5</v>
      </c>
      <c r="E609" s="25" t="s">
        <v>3218</v>
      </c>
      <c r="F609" s="26">
        <v>3</v>
      </c>
      <c r="G609" s="26"/>
      <c r="H609" s="635"/>
      <c r="I609" s="25"/>
      <c r="J609" s="28"/>
      <c r="K609" s="635"/>
      <c r="L609" s="29"/>
      <c r="M609" s="25" t="s">
        <v>3218</v>
      </c>
      <c r="N609" s="28">
        <v>3</v>
      </c>
      <c r="O609" s="26"/>
      <c r="P609" s="29"/>
      <c r="Q609" s="25"/>
      <c r="R609" s="27"/>
      <c r="S609" s="648"/>
      <c r="T609" s="29"/>
      <c r="U609" s="25" t="s">
        <v>3218</v>
      </c>
      <c r="V609" s="27">
        <v>3</v>
      </c>
      <c r="W609" s="26"/>
      <c r="X609" s="29"/>
      <c r="Y609" s="25"/>
      <c r="Z609" s="33"/>
      <c r="AA609" s="643"/>
      <c r="AB609" s="644"/>
      <c r="AC609" s="25"/>
      <c r="AD609" s="27"/>
      <c r="AE609" s="26"/>
      <c r="AF609" s="29"/>
      <c r="AH609" s="185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26"/>
      <c r="B610" s="99"/>
      <c r="C610" s="784"/>
      <c r="D610" s="75" t="str">
        <f>AG605&amp;".6"</f>
        <v>K01.6</v>
      </c>
      <c r="E610" s="25"/>
      <c r="F610" s="26"/>
      <c r="G610" s="659" t="s">
        <v>4909</v>
      </c>
      <c r="H610" s="635"/>
      <c r="I610" s="25"/>
      <c r="J610" s="28"/>
      <c r="K610" s="649"/>
      <c r="L610" s="29"/>
      <c r="M610" s="25"/>
      <c r="N610" s="28"/>
      <c r="O610" s="648" t="s">
        <v>4909</v>
      </c>
      <c r="P610" s="29"/>
      <c r="Q610" s="25"/>
      <c r="R610" s="27"/>
      <c r="S610" s="648"/>
      <c r="T610" s="29"/>
      <c r="U610" s="25"/>
      <c r="V610" s="27"/>
      <c r="W610" s="659" t="s">
        <v>4909</v>
      </c>
      <c r="X610" s="29"/>
      <c r="Y610" s="25"/>
      <c r="Z610" s="33"/>
      <c r="AA610" s="658"/>
      <c r="AB610" s="644"/>
      <c r="AC610" s="25"/>
      <c r="AD610" s="27"/>
      <c r="AE610" s="648"/>
      <c r="AF610" s="29"/>
      <c r="AH610" s="185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27">
        <v>4</v>
      </c>
      <c r="B611" s="98" t="str">
        <f>IF(AG611&lt;&gt;"",AH611,"")</f>
        <v>C.Duyên</v>
      </c>
      <c r="C611" s="788" t="s">
        <v>0</v>
      </c>
      <c r="D611" s="76" t="str">
        <f>AG611&amp;".1"</f>
        <v>K02.1</v>
      </c>
      <c r="E611" s="15"/>
      <c r="F611" s="16"/>
      <c r="G611" s="16"/>
      <c r="H611" s="18"/>
      <c r="I611" s="15"/>
      <c r="J611" s="18"/>
      <c r="K611" s="645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/>
      <c r="Z611" s="18"/>
      <c r="AA611" s="16"/>
      <c r="AB611" s="19"/>
      <c r="AC611" s="15"/>
      <c r="AD611" s="17"/>
      <c r="AE611" s="16"/>
      <c r="AF611" s="19"/>
      <c r="AG611" s="184" t="s">
        <v>284</v>
      </c>
      <c r="AH611" s="185" t="str">
        <f>IF(AG611&lt;&gt;"",VLOOKUP(AG611,MAGV!$B$6:$G$172,2,0),"")</f>
        <v>C.Duyên</v>
      </c>
      <c r="AI611" s="44">
        <f t="shared" si="13"/>
        <v>4</v>
      </c>
    </row>
    <row r="612" spans="1:35" ht="12" customHeight="1" x14ac:dyDescent="0.25">
      <c r="A612" s="326"/>
      <c r="B612" s="101">
        <f>SUM(F611:F616,J611:J616,N611:N616,R611:R616,V611:V616,Z611:Z616,AD611:AD616)</f>
        <v>4</v>
      </c>
      <c r="C612" s="783"/>
      <c r="D612" s="75" t="str">
        <f>AG611&amp;".2"</f>
        <v>K02.2</v>
      </c>
      <c r="E612" s="636"/>
      <c r="F612" s="22"/>
      <c r="G612" s="637"/>
      <c r="H612" s="23"/>
      <c r="I612" s="20"/>
      <c r="J612" s="22"/>
      <c r="K612" s="638"/>
      <c r="L612" s="23"/>
      <c r="M612" s="20"/>
      <c r="N612" s="22"/>
      <c r="O612" s="637"/>
      <c r="P612" s="23"/>
      <c r="Q612" s="20"/>
      <c r="R612" s="24"/>
      <c r="S612" s="637"/>
      <c r="T612" s="23"/>
      <c r="U612" s="20"/>
      <c r="V612" s="24"/>
      <c r="W612" s="637"/>
      <c r="X612" s="23"/>
      <c r="Y612" s="20"/>
      <c r="Z612" s="24"/>
      <c r="AA612" s="666"/>
      <c r="AB612" s="23"/>
      <c r="AC612" s="20"/>
      <c r="AD612" s="24"/>
      <c r="AE612" s="637"/>
      <c r="AF612" s="23"/>
      <c r="AH612" s="185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26"/>
      <c r="B613" s="99"/>
      <c r="C613" s="782" t="s">
        <v>1</v>
      </c>
      <c r="D613" s="75" t="str">
        <f>AG611&amp;".3"</f>
        <v>K02.3</v>
      </c>
      <c r="E613" s="618"/>
      <c r="F613" s="622"/>
      <c r="G613" s="622"/>
      <c r="H613" s="639"/>
      <c r="I613" s="618" t="s">
        <v>3217</v>
      </c>
      <c r="J613" s="620">
        <v>4</v>
      </c>
      <c r="K613" s="639"/>
      <c r="L613" s="623"/>
      <c r="M613" s="618"/>
      <c r="N613" s="619"/>
      <c r="O613" s="622"/>
      <c r="P613" s="623"/>
      <c r="Q613" s="618"/>
      <c r="R613" s="620"/>
      <c r="S613" s="622"/>
      <c r="T613" s="623"/>
      <c r="U613" s="618"/>
      <c r="V613" s="619"/>
      <c r="W613" s="647"/>
      <c r="X613" s="623"/>
      <c r="Y613" s="618"/>
      <c r="Z613" s="619"/>
      <c r="AA613" s="622"/>
      <c r="AB613" s="623"/>
      <c r="AC613" s="618"/>
      <c r="AD613" s="620"/>
      <c r="AE613" s="622"/>
      <c r="AF613" s="29"/>
      <c r="AH613" s="185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26"/>
      <c r="B614" s="99"/>
      <c r="C614" s="783"/>
      <c r="D614" s="75" t="str">
        <f>AG611&amp;".4"</f>
        <v>K02.4</v>
      </c>
      <c r="E614" s="20"/>
      <c r="F614" s="21"/>
      <c r="G614" s="666"/>
      <c r="H614" s="640"/>
      <c r="I614" s="20"/>
      <c r="J614" s="22"/>
      <c r="K614" s="681" t="s">
        <v>4673</v>
      </c>
      <c r="L614" s="23"/>
      <c r="M614" s="20"/>
      <c r="N614" s="22"/>
      <c r="O614" s="637"/>
      <c r="P614" s="23"/>
      <c r="Q614" s="20"/>
      <c r="R614" s="24"/>
      <c r="S614" s="637"/>
      <c r="T614" s="23"/>
      <c r="U614" s="20"/>
      <c r="V614" s="24"/>
      <c r="W614" s="666"/>
      <c r="X614" s="23"/>
      <c r="Y614" s="20"/>
      <c r="Z614" s="621"/>
      <c r="AA614" s="671"/>
      <c r="AB614" s="642"/>
      <c r="AC614" s="20"/>
      <c r="AD614" s="24"/>
      <c r="AE614" s="637"/>
      <c r="AF614" s="29"/>
      <c r="AH614" s="185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26"/>
      <c r="B615" s="99"/>
      <c r="C615" s="782" t="s">
        <v>542</v>
      </c>
      <c r="D615" s="75" t="str">
        <f>AG611&amp;".5"</f>
        <v>K02.5</v>
      </c>
      <c r="E615" s="25"/>
      <c r="F615" s="26"/>
      <c r="G615" s="26"/>
      <c r="H615" s="635"/>
      <c r="I615" s="25"/>
      <c r="J615" s="28"/>
      <c r="K615" s="635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26"/>
      <c r="X615" s="29"/>
      <c r="Y615" s="25"/>
      <c r="Z615" s="33"/>
      <c r="AA615" s="643"/>
      <c r="AB615" s="644"/>
      <c r="AC615" s="25"/>
      <c r="AD615" s="27"/>
      <c r="AE615" s="26"/>
      <c r="AF615" s="29"/>
      <c r="AH615" s="185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26"/>
      <c r="B616" s="99"/>
      <c r="C616" s="787"/>
      <c r="D616" s="75" t="str">
        <f>AG611&amp;".6"</f>
        <v>K02.6</v>
      </c>
      <c r="E616" s="25"/>
      <c r="F616" s="26"/>
      <c r="G616" s="648"/>
      <c r="H616" s="635"/>
      <c r="I616" s="25"/>
      <c r="J616" s="28"/>
      <c r="K616" s="649"/>
      <c r="L616" s="29"/>
      <c r="M616" s="25"/>
      <c r="N616" s="28"/>
      <c r="O616" s="648"/>
      <c r="P616" s="29"/>
      <c r="Q616" s="25"/>
      <c r="R616" s="27"/>
      <c r="S616" s="648"/>
      <c r="T616" s="29"/>
      <c r="U616" s="25"/>
      <c r="V616" s="27"/>
      <c r="W616" s="648"/>
      <c r="X616" s="29"/>
      <c r="Y616" s="25"/>
      <c r="Z616" s="33"/>
      <c r="AA616" s="658"/>
      <c r="AB616" s="644"/>
      <c r="AC616" s="25"/>
      <c r="AD616" s="27"/>
      <c r="AE616" s="648"/>
      <c r="AF616" s="29"/>
      <c r="AH616" s="185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27">
        <v>5</v>
      </c>
      <c r="B617" s="98" t="str">
        <f>IF(AG617&lt;&gt;"",AH617,"")</f>
        <v>C.Giang</v>
      </c>
      <c r="C617" s="788" t="s">
        <v>0</v>
      </c>
      <c r="D617" s="76" t="str">
        <f>AG617&amp;".1"</f>
        <v>K04.1</v>
      </c>
      <c r="E617" s="15"/>
      <c r="F617" s="16"/>
      <c r="G617" s="16"/>
      <c r="H617" s="18"/>
      <c r="I617" s="15"/>
      <c r="J617" s="18"/>
      <c r="K617" s="645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84" t="s">
        <v>287</v>
      </c>
      <c r="AH617" s="185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5">
      <c r="A618" s="326"/>
      <c r="B618" s="101">
        <f>SUM(F617:F622,J617:J622,N617:N622,R617:R622,V617:V622,Z617:Z622,AD617:AD622)</f>
        <v>0</v>
      </c>
      <c r="C618" s="783"/>
      <c r="D618" s="75" t="str">
        <f>AG617&amp;".2"</f>
        <v>K04.2</v>
      </c>
      <c r="E618" s="636"/>
      <c r="F618" s="22"/>
      <c r="G618" s="637"/>
      <c r="H618" s="23"/>
      <c r="I618" s="20"/>
      <c r="J618" s="22"/>
      <c r="K618" s="638"/>
      <c r="L618" s="23"/>
      <c r="M618" s="20"/>
      <c r="N618" s="22"/>
      <c r="O618" s="637"/>
      <c r="P618" s="23"/>
      <c r="Q618" s="20"/>
      <c r="R618" s="24"/>
      <c r="S618" s="637"/>
      <c r="T618" s="23"/>
      <c r="U618" s="20"/>
      <c r="V618" s="24"/>
      <c r="W618" s="637"/>
      <c r="X618" s="23"/>
      <c r="Y618" s="20"/>
      <c r="Z618" s="24"/>
      <c r="AA618" s="637"/>
      <c r="AB618" s="23"/>
      <c r="AC618" s="20"/>
      <c r="AD618" s="24"/>
      <c r="AE618" s="637"/>
      <c r="AF618" s="23"/>
      <c r="AH618" s="185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26"/>
      <c r="B619" s="99"/>
      <c r="C619" s="782" t="s">
        <v>1</v>
      </c>
      <c r="D619" s="75" t="str">
        <f>AG617&amp;".3"</f>
        <v>K04.3</v>
      </c>
      <c r="E619" s="618"/>
      <c r="F619" s="622"/>
      <c r="G619" s="622"/>
      <c r="H619" s="639"/>
      <c r="I619" s="618"/>
      <c r="J619" s="620"/>
      <c r="K619" s="639"/>
      <c r="L619" s="623"/>
      <c r="M619" s="618"/>
      <c r="N619" s="619"/>
      <c r="O619" s="647"/>
      <c r="P619" s="623"/>
      <c r="Q619" s="618"/>
      <c r="R619" s="620"/>
      <c r="S619" s="647"/>
      <c r="T619" s="623"/>
      <c r="U619" s="618"/>
      <c r="V619" s="619"/>
      <c r="W619" s="647"/>
      <c r="X619" s="623"/>
      <c r="Y619" s="618"/>
      <c r="Z619" s="619"/>
      <c r="AA619" s="622"/>
      <c r="AB619" s="623"/>
      <c r="AC619" s="618"/>
      <c r="AD619" s="620"/>
      <c r="AE619" s="622"/>
      <c r="AF619" s="29"/>
      <c r="AH619" s="185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26"/>
      <c r="B620" s="99"/>
      <c r="C620" s="783"/>
      <c r="D620" s="75" t="str">
        <f>AG617&amp;".4"</f>
        <v>K04.4</v>
      </c>
      <c r="E620" s="20"/>
      <c r="F620" s="21"/>
      <c r="G620" s="637"/>
      <c r="H620" s="640"/>
      <c r="I620" s="20"/>
      <c r="J620" s="22"/>
      <c r="K620" s="638"/>
      <c r="L620" s="23"/>
      <c r="M620" s="20"/>
      <c r="N620" s="22"/>
      <c r="O620" s="637"/>
      <c r="P620" s="23"/>
      <c r="Q620" s="20"/>
      <c r="R620" s="24"/>
      <c r="S620" s="637"/>
      <c r="T620" s="23"/>
      <c r="U620" s="20"/>
      <c r="V620" s="24"/>
      <c r="W620" s="637"/>
      <c r="X620" s="23"/>
      <c r="Y620" s="20"/>
      <c r="Z620" s="621"/>
      <c r="AA620" s="641"/>
      <c r="AB620" s="642"/>
      <c r="AC620" s="20"/>
      <c r="AD620" s="24"/>
      <c r="AE620" s="637"/>
      <c r="AF620" s="29"/>
      <c r="AH620" s="185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26"/>
      <c r="B621" s="99"/>
      <c r="C621" s="782" t="s">
        <v>542</v>
      </c>
      <c r="D621" s="75" t="str">
        <f>AG617&amp;".5"</f>
        <v>K04.5</v>
      </c>
      <c r="E621" s="25"/>
      <c r="F621" s="26"/>
      <c r="G621" s="26"/>
      <c r="H621" s="635"/>
      <c r="I621" s="25"/>
      <c r="J621" s="28"/>
      <c r="K621" s="635"/>
      <c r="L621" s="29"/>
      <c r="M621" s="25"/>
      <c r="N621" s="28"/>
      <c r="O621" s="26"/>
      <c r="P621" s="29"/>
      <c r="Q621" s="25"/>
      <c r="R621" s="27"/>
      <c r="S621" s="648"/>
      <c r="T621" s="29"/>
      <c r="U621" s="25"/>
      <c r="V621" s="27"/>
      <c r="W621" s="26"/>
      <c r="X621" s="29"/>
      <c r="Y621" s="25"/>
      <c r="Z621" s="33"/>
      <c r="AA621" s="643"/>
      <c r="AB621" s="644"/>
      <c r="AC621" s="25"/>
      <c r="AD621" s="27"/>
      <c r="AE621" s="26"/>
      <c r="AF621" s="29"/>
      <c r="AH621" s="185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26"/>
      <c r="B622" s="99"/>
      <c r="C622" s="787"/>
      <c r="D622" s="75" t="str">
        <f>AG617&amp;".6"</f>
        <v>K04.6</v>
      </c>
      <c r="E622" s="25"/>
      <c r="F622" s="26"/>
      <c r="G622" s="648"/>
      <c r="H622" s="635"/>
      <c r="I622" s="25"/>
      <c r="J622" s="28"/>
      <c r="K622" s="649"/>
      <c r="L622" s="29"/>
      <c r="M622" s="25"/>
      <c r="N622" s="28"/>
      <c r="O622" s="648"/>
      <c r="P622" s="29"/>
      <c r="Q622" s="25"/>
      <c r="R622" s="27"/>
      <c r="S622" s="648"/>
      <c r="T622" s="29"/>
      <c r="U622" s="25"/>
      <c r="V622" s="27"/>
      <c r="W622" s="648"/>
      <c r="X622" s="29"/>
      <c r="Y622" s="25"/>
      <c r="Z622" s="33"/>
      <c r="AA622" s="658"/>
      <c r="AB622" s="644"/>
      <c r="AC622" s="25"/>
      <c r="AD622" s="27"/>
      <c r="AE622" s="648"/>
      <c r="AF622" s="29"/>
      <c r="AH622" s="185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27">
        <v>6</v>
      </c>
      <c r="B623" s="98" t="str">
        <f>IF(AG623&lt;&gt;"",AH623,"")</f>
        <v>Th.Hân</v>
      </c>
      <c r="C623" s="788" t="s">
        <v>0</v>
      </c>
      <c r="D623" s="76" t="str">
        <f>AG623&amp;".1"</f>
        <v>K07.1</v>
      </c>
      <c r="E623" s="15"/>
      <c r="F623" s="16"/>
      <c r="G623" s="16"/>
      <c r="H623" s="18"/>
      <c r="I623" s="15"/>
      <c r="J623" s="18"/>
      <c r="K623" s="645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4" t="s">
        <v>289</v>
      </c>
      <c r="AH623" s="185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26"/>
      <c r="B624" s="101">
        <f>SUM(F623:F628,J623:J628,N623:N628,R623:R628,V623:V628,Z623:Z628,AD623:AD628)</f>
        <v>0</v>
      </c>
      <c r="C624" s="783"/>
      <c r="D624" s="75" t="str">
        <f>AG623&amp;".2"</f>
        <v>K07.2</v>
      </c>
      <c r="E624" s="636"/>
      <c r="F624" s="22"/>
      <c r="G624" s="637"/>
      <c r="H624" s="23"/>
      <c r="I624" s="20"/>
      <c r="J624" s="22"/>
      <c r="K624" s="638"/>
      <c r="L624" s="23"/>
      <c r="M624" s="20"/>
      <c r="N624" s="22"/>
      <c r="O624" s="637"/>
      <c r="P624" s="23"/>
      <c r="Q624" s="20"/>
      <c r="R624" s="24"/>
      <c r="S624" s="637"/>
      <c r="T624" s="23"/>
      <c r="U624" s="20"/>
      <c r="V624" s="24"/>
      <c r="W624" s="637"/>
      <c r="X624" s="23"/>
      <c r="Y624" s="20"/>
      <c r="Z624" s="24"/>
      <c r="AA624" s="637"/>
      <c r="AB624" s="23"/>
      <c r="AC624" s="20"/>
      <c r="AD624" s="24"/>
      <c r="AE624" s="637"/>
      <c r="AF624" s="23"/>
      <c r="AH624" s="185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26"/>
      <c r="B625" s="99"/>
      <c r="C625" s="782" t="s">
        <v>1</v>
      </c>
      <c r="D625" s="75" t="str">
        <f>AG623&amp;".3"</f>
        <v>K07.3</v>
      </c>
      <c r="E625" s="618"/>
      <c r="F625" s="622"/>
      <c r="G625" s="622"/>
      <c r="H625" s="639"/>
      <c r="I625" s="618"/>
      <c r="J625" s="620"/>
      <c r="K625" s="639"/>
      <c r="L625" s="623"/>
      <c r="M625" s="618"/>
      <c r="N625" s="619"/>
      <c r="O625" s="622"/>
      <c r="P625" s="623"/>
      <c r="Q625" s="618"/>
      <c r="R625" s="620"/>
      <c r="S625" s="622"/>
      <c r="T625" s="623"/>
      <c r="U625" s="618"/>
      <c r="V625" s="619"/>
      <c r="W625" s="622"/>
      <c r="X625" s="623"/>
      <c r="Y625" s="618"/>
      <c r="Z625" s="619"/>
      <c r="AA625" s="622"/>
      <c r="AB625" s="623"/>
      <c r="AC625" s="618"/>
      <c r="AD625" s="620"/>
      <c r="AE625" s="622"/>
      <c r="AF625" s="29"/>
      <c r="AH625" s="185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26"/>
      <c r="B626" s="99"/>
      <c r="C626" s="783"/>
      <c r="D626" s="75" t="str">
        <f>AG623&amp;".4"</f>
        <v>K07.4</v>
      </c>
      <c r="E626" s="20"/>
      <c r="F626" s="21"/>
      <c r="G626" s="637"/>
      <c r="H626" s="640"/>
      <c r="I626" s="20"/>
      <c r="J626" s="22"/>
      <c r="K626" s="638"/>
      <c r="L626" s="23"/>
      <c r="M626" s="20"/>
      <c r="N626" s="22"/>
      <c r="O626" s="637"/>
      <c r="P626" s="23"/>
      <c r="Q626" s="20"/>
      <c r="R626" s="24"/>
      <c r="S626" s="637"/>
      <c r="T626" s="23"/>
      <c r="U626" s="20"/>
      <c r="V626" s="24"/>
      <c r="W626" s="637"/>
      <c r="X626" s="23"/>
      <c r="Y626" s="20"/>
      <c r="Z626" s="621"/>
      <c r="AA626" s="641"/>
      <c r="AB626" s="642"/>
      <c r="AC626" s="20"/>
      <c r="AD626" s="24"/>
      <c r="AE626" s="637"/>
      <c r="AF626" s="29"/>
      <c r="AH626" s="185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26"/>
      <c r="B627" s="99"/>
      <c r="C627" s="782" t="s">
        <v>542</v>
      </c>
      <c r="D627" s="75" t="str">
        <f>AG623&amp;".5"</f>
        <v>K07.5</v>
      </c>
      <c r="E627" s="25"/>
      <c r="F627" s="26"/>
      <c r="G627" s="26"/>
      <c r="H627" s="635"/>
      <c r="I627" s="25"/>
      <c r="J627" s="28"/>
      <c r="K627" s="635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682"/>
      <c r="AA627" s="643"/>
      <c r="AB627" s="644"/>
      <c r="AC627" s="25"/>
      <c r="AD627" s="27"/>
      <c r="AE627" s="26"/>
      <c r="AF627" s="29"/>
      <c r="AH627" s="185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26"/>
      <c r="B628" s="99"/>
      <c r="C628" s="787"/>
      <c r="D628" s="75" t="str">
        <f>AG623&amp;".6"</f>
        <v>K07.6</v>
      </c>
      <c r="E628" s="25"/>
      <c r="F628" s="26"/>
      <c r="G628" s="648"/>
      <c r="H628" s="635"/>
      <c r="I628" s="25"/>
      <c r="J628" s="28"/>
      <c r="K628" s="649"/>
      <c r="L628" s="29"/>
      <c r="M628" s="25"/>
      <c r="N628" s="28"/>
      <c r="O628" s="648"/>
      <c r="P628" s="29"/>
      <c r="Q628" s="25"/>
      <c r="R628" s="27"/>
      <c r="S628" s="648"/>
      <c r="T628" s="29"/>
      <c r="U628" s="25"/>
      <c r="V628" s="27"/>
      <c r="W628" s="648"/>
      <c r="X628" s="29"/>
      <c r="Y628" s="25"/>
      <c r="Z628" s="33"/>
      <c r="AA628" s="658"/>
      <c r="AB628" s="644"/>
      <c r="AC628" s="25"/>
      <c r="AD628" s="27"/>
      <c r="AE628" s="648"/>
      <c r="AF628" s="29"/>
      <c r="AH628" s="185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27">
        <v>7</v>
      </c>
      <c r="B629" s="98" t="str">
        <f>IF(AG629&lt;&gt;"",AH629,"")</f>
        <v>C.Hạnh</v>
      </c>
      <c r="C629" s="780" t="s">
        <v>0</v>
      </c>
      <c r="D629" s="76" t="str">
        <f>AG629&amp;".1"</f>
        <v>K06.1</v>
      </c>
      <c r="E629" s="15" t="s">
        <v>3221</v>
      </c>
      <c r="F629" s="16">
        <v>4</v>
      </c>
      <c r="G629" s="16"/>
      <c r="H629" s="18"/>
      <c r="I629" s="15" t="s">
        <v>3221</v>
      </c>
      <c r="J629" s="18">
        <v>4</v>
      </c>
      <c r="K629" s="645"/>
      <c r="L629" s="19"/>
      <c r="M629" s="15" t="s">
        <v>3221</v>
      </c>
      <c r="N629" s="18">
        <v>4</v>
      </c>
      <c r="O629" s="16"/>
      <c r="P629" s="19"/>
      <c r="Q629" s="15" t="s">
        <v>3221</v>
      </c>
      <c r="R629" s="17">
        <v>4</v>
      </c>
      <c r="S629" s="16"/>
      <c r="T629" s="19"/>
      <c r="U629" s="15" t="s">
        <v>3221</v>
      </c>
      <c r="V629" s="18">
        <v>4</v>
      </c>
      <c r="W629" s="16"/>
      <c r="X629" s="19"/>
      <c r="Y629" s="15" t="s">
        <v>3588</v>
      </c>
      <c r="Z629" s="18">
        <v>4</v>
      </c>
      <c r="AA629" s="16"/>
      <c r="AB629" s="19"/>
      <c r="AC629" s="15" t="s">
        <v>3588</v>
      </c>
      <c r="AD629" s="17">
        <v>2</v>
      </c>
      <c r="AE629" s="16"/>
      <c r="AF629" s="19"/>
      <c r="AG629" s="184" t="s">
        <v>292</v>
      </c>
      <c r="AH629" s="185" t="str">
        <f>IF(AG629&lt;&gt;"",VLOOKUP(AG629,MAGV!$B$6:$G$172,2,0),"")</f>
        <v>C.Hạnh</v>
      </c>
      <c r="AI629" s="44">
        <f t="shared" si="13"/>
        <v>50</v>
      </c>
    </row>
    <row r="630" spans="1:35" ht="12" customHeight="1" x14ac:dyDescent="0.25">
      <c r="A630" s="326"/>
      <c r="B630" s="101">
        <f>SUM(F629:F634,J629:J634,N629:N634,R629:R634,V629:V634,Z629:Z634,AD629:AD634)</f>
        <v>50</v>
      </c>
      <c r="C630" s="781"/>
      <c r="D630" s="75" t="str">
        <f>AG629&amp;".2"</f>
        <v>K06.2</v>
      </c>
      <c r="E630" s="636"/>
      <c r="F630" s="22"/>
      <c r="G630" s="637" t="s">
        <v>4675</v>
      </c>
      <c r="H630" s="23"/>
      <c r="I630" s="20"/>
      <c r="J630" s="22"/>
      <c r="K630" s="638" t="s">
        <v>4675</v>
      </c>
      <c r="L630" s="23"/>
      <c r="M630" s="20"/>
      <c r="N630" s="22"/>
      <c r="O630" s="637" t="s">
        <v>4675</v>
      </c>
      <c r="P630" s="23"/>
      <c r="Q630" s="20"/>
      <c r="R630" s="24"/>
      <c r="S630" s="637" t="s">
        <v>4675</v>
      </c>
      <c r="T630" s="23"/>
      <c r="U630" s="20"/>
      <c r="V630" s="24"/>
      <c r="W630" s="637" t="s">
        <v>4675</v>
      </c>
      <c r="X630" s="23"/>
      <c r="Y630" s="20"/>
      <c r="Z630" s="24"/>
      <c r="AA630" s="637" t="s">
        <v>5035</v>
      </c>
      <c r="AB630" s="23"/>
      <c r="AC630" s="20"/>
      <c r="AD630" s="24"/>
      <c r="AE630" s="666" t="s">
        <v>5035</v>
      </c>
      <c r="AF630" s="23"/>
      <c r="AH630" s="185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26"/>
      <c r="B631" s="99"/>
      <c r="C631" s="782" t="s">
        <v>1</v>
      </c>
      <c r="D631" s="75" t="str">
        <f>AG629&amp;".3"</f>
        <v>K06.3</v>
      </c>
      <c r="E631" s="618" t="s">
        <v>3221</v>
      </c>
      <c r="F631" s="622">
        <v>4</v>
      </c>
      <c r="G631" s="622"/>
      <c r="H631" s="639"/>
      <c r="I631" s="618" t="s">
        <v>3221</v>
      </c>
      <c r="J631" s="620">
        <v>4</v>
      </c>
      <c r="K631" s="639"/>
      <c r="L631" s="623"/>
      <c r="M631" s="618" t="s">
        <v>3221</v>
      </c>
      <c r="N631" s="619">
        <v>4</v>
      </c>
      <c r="O631" s="622"/>
      <c r="P631" s="623"/>
      <c r="Q631" s="618" t="s">
        <v>3221</v>
      </c>
      <c r="R631" s="620">
        <v>4</v>
      </c>
      <c r="S631" s="622"/>
      <c r="T631" s="623"/>
      <c r="U631" s="618" t="s">
        <v>3221</v>
      </c>
      <c r="V631" s="619">
        <v>2</v>
      </c>
      <c r="W631" s="622"/>
      <c r="X631" s="623"/>
      <c r="Y631" s="618" t="s">
        <v>3588</v>
      </c>
      <c r="Z631" s="619">
        <v>4</v>
      </c>
      <c r="AA631" s="622"/>
      <c r="AB631" s="623"/>
      <c r="AC631" s="618" t="s">
        <v>3588</v>
      </c>
      <c r="AD631" s="620">
        <v>2</v>
      </c>
      <c r="AE631" s="622"/>
      <c r="AF631" s="29"/>
      <c r="AH631" s="185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26"/>
      <c r="B632" s="99"/>
      <c r="C632" s="783"/>
      <c r="D632" s="75" t="str">
        <f>AG629&amp;".4"</f>
        <v>K06.4</v>
      </c>
      <c r="E632" s="20"/>
      <c r="F632" s="21"/>
      <c r="G632" s="666" t="s">
        <v>4674</v>
      </c>
      <c r="H632" s="640"/>
      <c r="I632" s="20"/>
      <c r="J632" s="22"/>
      <c r="K632" s="681" t="s">
        <v>4674</v>
      </c>
      <c r="L632" s="23"/>
      <c r="M632" s="20"/>
      <c r="N632" s="22"/>
      <c r="O632" s="637" t="s">
        <v>4674</v>
      </c>
      <c r="P632" s="23"/>
      <c r="Q632" s="20"/>
      <c r="R632" s="24"/>
      <c r="S632" s="637" t="s">
        <v>4674</v>
      </c>
      <c r="T632" s="23"/>
      <c r="U632" s="20"/>
      <c r="V632" s="24"/>
      <c r="W632" s="637" t="s">
        <v>4674</v>
      </c>
      <c r="X632" s="23"/>
      <c r="Y632" s="20"/>
      <c r="Z632" s="621"/>
      <c r="AA632" s="671" t="s">
        <v>5035</v>
      </c>
      <c r="AB632" s="642"/>
      <c r="AC632" s="20"/>
      <c r="AD632" s="24"/>
      <c r="AE632" s="666" t="s">
        <v>5035</v>
      </c>
      <c r="AF632" s="29"/>
      <c r="AH632" s="185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26"/>
      <c r="B633" s="99"/>
      <c r="C633" s="784" t="s">
        <v>542</v>
      </c>
      <c r="D633" s="75" t="str">
        <f>AG629&amp;".5"</f>
        <v>K06.5</v>
      </c>
      <c r="E633" s="25"/>
      <c r="F633" s="26"/>
      <c r="G633" s="26"/>
      <c r="H633" s="635"/>
      <c r="I633" s="25"/>
      <c r="J633" s="28"/>
      <c r="K633" s="635"/>
      <c r="L633" s="29"/>
      <c r="M633" s="25"/>
      <c r="N633" s="28"/>
      <c r="O633" s="26"/>
      <c r="P633" s="29"/>
      <c r="Q633" s="25"/>
      <c r="R633" s="27"/>
      <c r="S633" s="648"/>
      <c r="T633" s="29"/>
      <c r="U633" s="25"/>
      <c r="V633" s="27"/>
      <c r="W633" s="26"/>
      <c r="X633" s="29"/>
      <c r="Y633" s="25"/>
      <c r="Z633" s="33"/>
      <c r="AA633" s="643"/>
      <c r="AB633" s="644"/>
      <c r="AC633" s="25"/>
      <c r="AD633" s="27"/>
      <c r="AE633" s="26"/>
      <c r="AF633" s="29"/>
      <c r="AH633" s="185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28"/>
      <c r="B634" s="100"/>
      <c r="C634" s="785"/>
      <c r="D634" s="75" t="str">
        <f>AG629&amp;".6"</f>
        <v>K06.6</v>
      </c>
      <c r="E634" s="40"/>
      <c r="F634" s="309"/>
      <c r="G634" s="683"/>
      <c r="H634" s="650"/>
      <c r="I634" s="40"/>
      <c r="J634" s="42"/>
      <c r="K634" s="722"/>
      <c r="L634" s="308"/>
      <c r="M634" s="40"/>
      <c r="N634" s="42"/>
      <c r="O634" s="684"/>
      <c r="P634" s="308"/>
      <c r="Q634" s="40"/>
      <c r="R634" s="41"/>
      <c r="S634" s="684"/>
      <c r="T634" s="308"/>
      <c r="U634" s="40"/>
      <c r="V634" s="41"/>
      <c r="W634" s="684"/>
      <c r="X634" s="308"/>
      <c r="Y634" s="40"/>
      <c r="Z634" s="43"/>
      <c r="AA634" s="705"/>
      <c r="AB634" s="653"/>
      <c r="AC634" s="40"/>
      <c r="AD634" s="41"/>
      <c r="AE634" s="624"/>
      <c r="AF634" s="29"/>
      <c r="AH634" s="185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27">
        <v>9</v>
      </c>
      <c r="B635" s="98" t="str">
        <f>IF(AG635&lt;&gt;"",AH635,"")</f>
        <v>C.Hương</v>
      </c>
      <c r="C635" s="780" t="s">
        <v>0</v>
      </c>
      <c r="D635" s="76" t="str">
        <f>AG635&amp;".1"</f>
        <v>K09.1</v>
      </c>
      <c r="E635" s="15"/>
      <c r="F635" s="16"/>
      <c r="G635" s="16"/>
      <c r="H635" s="18"/>
      <c r="I635" s="666"/>
      <c r="J635" s="18"/>
      <c r="K635" s="645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4" t="s">
        <v>297</v>
      </c>
      <c r="AH635" s="185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26"/>
      <c r="B636" s="101">
        <f>SUM(F635:F640,J635:J640,N635:N640,R635:R640,V635:V640,Z635:Z640,AD635:AD640)</f>
        <v>0</v>
      </c>
      <c r="C636" s="781"/>
      <c r="D636" s="75" t="str">
        <f>AG635&amp;".2"</f>
        <v>K09.2</v>
      </c>
      <c r="E636" s="636"/>
      <c r="F636" s="22"/>
      <c r="G636" s="637"/>
      <c r="H636" s="23"/>
      <c r="I636" s="20"/>
      <c r="J636" s="22"/>
      <c r="K636" s="638"/>
      <c r="L636" s="23"/>
      <c r="M636" s="20"/>
      <c r="N636" s="22"/>
      <c r="O636" s="637"/>
      <c r="P636" s="23"/>
      <c r="Q636" s="20"/>
      <c r="R636" s="24"/>
      <c r="S636" s="637"/>
      <c r="T636" s="23"/>
      <c r="U636" s="20"/>
      <c r="V636" s="24"/>
      <c r="W636" s="637"/>
      <c r="X636" s="23"/>
      <c r="Y636" s="20"/>
      <c r="Z636" s="24"/>
      <c r="AA636" s="637"/>
      <c r="AB636" s="23"/>
      <c r="AC636" s="20"/>
      <c r="AD636" s="24"/>
      <c r="AE636" s="637"/>
      <c r="AF636" s="23"/>
      <c r="AH636" s="185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26"/>
      <c r="B637" s="99"/>
      <c r="C637" s="782" t="s">
        <v>1</v>
      </c>
      <c r="D637" s="75" t="str">
        <f>AG635&amp;".3"</f>
        <v>K09.3</v>
      </c>
      <c r="E637" s="618"/>
      <c r="F637" s="622"/>
      <c r="G637" s="622"/>
      <c r="H637" s="639"/>
      <c r="I637" s="618"/>
      <c r="J637" s="620"/>
      <c r="K637" s="639"/>
      <c r="L637" s="623"/>
      <c r="M637" s="618"/>
      <c r="N637" s="619"/>
      <c r="O637" s="622"/>
      <c r="P637" s="623"/>
      <c r="Q637" s="618"/>
      <c r="R637" s="620"/>
      <c r="S637" s="622"/>
      <c r="T637" s="623"/>
      <c r="U637" s="618"/>
      <c r="V637" s="619"/>
      <c r="W637" s="622"/>
      <c r="X637" s="623"/>
      <c r="Y637" s="618"/>
      <c r="Z637" s="619"/>
      <c r="AA637" s="622"/>
      <c r="AB637" s="623"/>
      <c r="AC637" s="618"/>
      <c r="AD637" s="620"/>
      <c r="AE637" s="622"/>
      <c r="AF637" s="29"/>
      <c r="AH637" s="185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26"/>
      <c r="B638" s="99"/>
      <c r="C638" s="783"/>
      <c r="D638" s="75" t="str">
        <f>AG635&amp;".4"</f>
        <v>K09.4</v>
      </c>
      <c r="E638" s="20"/>
      <c r="F638" s="21"/>
      <c r="G638" s="637"/>
      <c r="H638" s="640"/>
      <c r="I638" s="20"/>
      <c r="J638" s="22"/>
      <c r="K638" s="638"/>
      <c r="L638" s="23"/>
      <c r="M638" s="20"/>
      <c r="N638" s="22"/>
      <c r="O638" s="637"/>
      <c r="P638" s="23"/>
      <c r="Q638" s="20"/>
      <c r="R638" s="24"/>
      <c r="S638" s="637"/>
      <c r="T638" s="23"/>
      <c r="U638" s="20"/>
      <c r="V638" s="24"/>
      <c r="W638" s="637"/>
      <c r="X638" s="23"/>
      <c r="Y638" s="20"/>
      <c r="Z638" s="621"/>
      <c r="AA638" s="641"/>
      <c r="AB638" s="642"/>
      <c r="AC638" s="20"/>
      <c r="AD638" s="24"/>
      <c r="AE638" s="637"/>
      <c r="AF638" s="29"/>
      <c r="AH638" s="185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26"/>
      <c r="B639" s="99"/>
      <c r="C639" s="784" t="s">
        <v>542</v>
      </c>
      <c r="D639" s="75" t="str">
        <f>AG635&amp;".5"</f>
        <v>K09.5</v>
      </c>
      <c r="E639" s="25"/>
      <c r="F639" s="26"/>
      <c r="G639" s="26"/>
      <c r="H639" s="635"/>
      <c r="I639" s="25"/>
      <c r="J639" s="28"/>
      <c r="K639" s="635"/>
      <c r="L639" s="29"/>
      <c r="M639" s="25"/>
      <c r="N639" s="28"/>
      <c r="O639" s="26"/>
      <c r="P639" s="29"/>
      <c r="Q639" s="25"/>
      <c r="R639" s="27"/>
      <c r="S639" s="648"/>
      <c r="T639" s="29"/>
      <c r="U639" s="25"/>
      <c r="V639" s="27"/>
      <c r="W639" s="26"/>
      <c r="X639" s="29"/>
      <c r="Y639" s="25"/>
      <c r="Z639" s="33"/>
      <c r="AA639" s="643"/>
      <c r="AB639" s="644"/>
      <c r="AC639" s="25"/>
      <c r="AD639" s="27"/>
      <c r="AE639" s="26"/>
      <c r="AF639" s="29"/>
      <c r="AH639" s="185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26"/>
      <c r="B640" s="99"/>
      <c r="C640" s="784"/>
      <c r="D640" s="75" t="str">
        <f>AG635&amp;".6"</f>
        <v>K09.6</v>
      </c>
      <c r="E640" s="25"/>
      <c r="F640" s="26"/>
      <c r="G640" s="648"/>
      <c r="H640" s="635"/>
      <c r="I640" s="25"/>
      <c r="J640" s="28"/>
      <c r="K640" s="649"/>
      <c r="L640" s="29"/>
      <c r="M640" s="25"/>
      <c r="N640" s="28"/>
      <c r="O640" s="648"/>
      <c r="P640" s="29"/>
      <c r="Q640" s="25"/>
      <c r="R640" s="27"/>
      <c r="S640" s="648"/>
      <c r="T640" s="29"/>
      <c r="U640" s="25"/>
      <c r="V640" s="27"/>
      <c r="W640" s="648"/>
      <c r="X640" s="29"/>
      <c r="Y640" s="25"/>
      <c r="Z640" s="33"/>
      <c r="AA640" s="658"/>
      <c r="AB640" s="644"/>
      <c r="AC640" s="25"/>
      <c r="AD640" s="27"/>
      <c r="AE640" s="648"/>
      <c r="AF640" s="29"/>
      <c r="AH640" s="185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27">
        <v>11</v>
      </c>
      <c r="B641" s="98" t="str">
        <f>IF(AG641&lt;&gt;"",AH641,"")</f>
        <v>C.Hường</v>
      </c>
      <c r="C641" s="780" t="s">
        <v>0</v>
      </c>
      <c r="D641" s="76" t="str">
        <f>AG641&amp;".1"</f>
        <v>K10.1</v>
      </c>
      <c r="E641" s="15"/>
      <c r="F641" s="16"/>
      <c r="G641" s="16"/>
      <c r="H641" s="18"/>
      <c r="I641" s="15"/>
      <c r="J641" s="18"/>
      <c r="K641" s="645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 t="s">
        <v>3588</v>
      </c>
      <c r="AD641" s="17">
        <v>4</v>
      </c>
      <c r="AE641" s="16"/>
      <c r="AF641" s="19"/>
      <c r="AG641" s="184" t="s">
        <v>300</v>
      </c>
      <c r="AH641" s="185" t="str">
        <f>IF(AG641&lt;&gt;"",VLOOKUP(AG641,MAGV!$B$6:$G$172,2,0),"")</f>
        <v>C.Hường</v>
      </c>
      <c r="AI641" s="44">
        <f t="shared" si="13"/>
        <v>21</v>
      </c>
    </row>
    <row r="642" spans="1:35" ht="12" customHeight="1" x14ac:dyDescent="0.25">
      <c r="A642" s="326"/>
      <c r="B642" s="101">
        <f>SUM(F641:F646,J641:J646,N641:N646,R641:R646,V641:V646,Z641:Z646,AD641:AD646)</f>
        <v>21</v>
      </c>
      <c r="C642" s="781"/>
      <c r="D642" s="75" t="str">
        <f>AG641&amp;".2"</f>
        <v>K10.2</v>
      </c>
      <c r="E642" s="636"/>
      <c r="F642" s="22"/>
      <c r="G642" s="637"/>
      <c r="H642" s="23"/>
      <c r="I642" s="20"/>
      <c r="J642" s="22"/>
      <c r="K642" s="638"/>
      <c r="L642" s="23"/>
      <c r="M642" s="20"/>
      <c r="N642" s="22"/>
      <c r="O642" s="637"/>
      <c r="P642" s="23"/>
      <c r="Q642" s="20"/>
      <c r="R642" s="24"/>
      <c r="S642" s="637"/>
      <c r="T642" s="23"/>
      <c r="U642" s="20"/>
      <c r="V642" s="24"/>
      <c r="W642" s="637"/>
      <c r="X642" s="23"/>
      <c r="Y642" s="20"/>
      <c r="Z642" s="24"/>
      <c r="AA642" s="666"/>
      <c r="AB642" s="23"/>
      <c r="AC642" s="20"/>
      <c r="AD642" s="24"/>
      <c r="AE642" s="637" t="s">
        <v>4892</v>
      </c>
      <c r="AF642" s="23"/>
      <c r="AH642" s="185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26"/>
      <c r="B643" s="99"/>
      <c r="C643" s="782" t="s">
        <v>1</v>
      </c>
      <c r="D643" s="75" t="str">
        <f>AG641&amp;".3"</f>
        <v>K10.3</v>
      </c>
      <c r="E643" s="618"/>
      <c r="F643" s="622"/>
      <c r="G643" s="622"/>
      <c r="H643" s="639"/>
      <c r="I643" s="618"/>
      <c r="J643" s="620"/>
      <c r="K643" s="646"/>
      <c r="L643" s="623"/>
      <c r="M643" s="618"/>
      <c r="N643" s="619"/>
      <c r="O643" s="647"/>
      <c r="P643" s="623"/>
      <c r="Q643" s="618"/>
      <c r="R643" s="620"/>
      <c r="S643" s="622"/>
      <c r="T643" s="623"/>
      <c r="U643" s="618" t="s">
        <v>3220</v>
      </c>
      <c r="V643" s="619">
        <v>4</v>
      </c>
      <c r="W643" s="647"/>
      <c r="X643" s="623"/>
      <c r="Y643" s="618"/>
      <c r="Z643" s="619"/>
      <c r="AA643" s="622"/>
      <c r="AB643" s="623"/>
      <c r="AC643" s="618" t="s">
        <v>3588</v>
      </c>
      <c r="AD643" s="620">
        <v>4</v>
      </c>
      <c r="AE643" s="622"/>
      <c r="AF643" s="29"/>
      <c r="AH643" s="185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26"/>
      <c r="B644" s="99"/>
      <c r="C644" s="783"/>
      <c r="D644" s="75" t="str">
        <f>AG641&amp;".4"</f>
        <v>K10.4</v>
      </c>
      <c r="E644" s="20"/>
      <c r="F644" s="21"/>
      <c r="G644" s="684"/>
      <c r="H644" s="640"/>
      <c r="I644" s="20"/>
      <c r="J644" s="22"/>
      <c r="K644" s="666"/>
      <c r="L644" s="23"/>
      <c r="M644" s="20"/>
      <c r="N644" s="22"/>
      <c r="O644" s="637"/>
      <c r="P644" s="23"/>
      <c r="Q644" s="20"/>
      <c r="R644" s="24"/>
      <c r="S644" s="637"/>
      <c r="T644" s="23"/>
      <c r="U644" s="20"/>
      <c r="V644" s="24"/>
      <c r="W644" s="666" t="s">
        <v>4672</v>
      </c>
      <c r="X644" s="23"/>
      <c r="Y644" s="20"/>
      <c r="Z644" s="621"/>
      <c r="AA644" s="671"/>
      <c r="AB644" s="642"/>
      <c r="AC644" s="20"/>
      <c r="AD644" s="24"/>
      <c r="AE644" s="637" t="s">
        <v>4892</v>
      </c>
      <c r="AF644" s="29"/>
      <c r="AH644" s="185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26"/>
      <c r="B645" s="99"/>
      <c r="C645" s="784" t="s">
        <v>542</v>
      </c>
      <c r="D645" s="75" t="str">
        <f>AG641&amp;".5"</f>
        <v>K10.5</v>
      </c>
      <c r="E645" s="25"/>
      <c r="F645" s="26"/>
      <c r="G645" s="26"/>
      <c r="H645" s="635"/>
      <c r="I645" s="25"/>
      <c r="J645" s="28"/>
      <c r="K645" s="635"/>
      <c r="L645" s="29"/>
      <c r="M645" s="25" t="s">
        <v>3588</v>
      </c>
      <c r="N645" s="28">
        <v>3</v>
      </c>
      <c r="O645" s="26"/>
      <c r="P645" s="29"/>
      <c r="Q645" s="25"/>
      <c r="R645" s="27"/>
      <c r="S645" s="26"/>
      <c r="T645" s="29"/>
      <c r="U645" s="25" t="s">
        <v>3588</v>
      </c>
      <c r="V645" s="27">
        <v>3</v>
      </c>
      <c r="W645" s="26"/>
      <c r="X645" s="29"/>
      <c r="Y645" s="25" t="s">
        <v>3588</v>
      </c>
      <c r="Z645" s="33">
        <v>3</v>
      </c>
      <c r="AA645" s="643"/>
      <c r="AB645" s="644"/>
      <c r="AC645" s="25"/>
      <c r="AD645" s="27"/>
      <c r="AE645" s="26"/>
      <c r="AF645" s="29"/>
      <c r="AH645" s="185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26"/>
      <c r="B646" s="99"/>
      <c r="C646" s="784"/>
      <c r="D646" s="75" t="str">
        <f>AG641&amp;".6"</f>
        <v>K10.6</v>
      </c>
      <c r="E646" s="25"/>
      <c r="F646" s="26"/>
      <c r="G646" s="666"/>
      <c r="H646" s="635"/>
      <c r="I646" s="25"/>
      <c r="J646" s="28"/>
      <c r="K646" s="649"/>
      <c r="L646" s="29"/>
      <c r="M646" s="25"/>
      <c r="N646" s="28"/>
      <c r="O646" s="666" t="s">
        <v>4892</v>
      </c>
      <c r="P646" s="29"/>
      <c r="Q646" s="25"/>
      <c r="R646" s="27"/>
      <c r="S646" s="648"/>
      <c r="T646" s="29"/>
      <c r="U646" s="25"/>
      <c r="V646" s="27"/>
      <c r="W646" s="666" t="s">
        <v>4892</v>
      </c>
      <c r="X646" s="29"/>
      <c r="Y646" s="25"/>
      <c r="Z646" s="33"/>
      <c r="AA646" s="658" t="s">
        <v>4892</v>
      </c>
      <c r="AB646" s="644"/>
      <c r="AC646" s="25"/>
      <c r="AD646" s="27"/>
      <c r="AE646" s="648"/>
      <c r="AF646" s="29"/>
      <c r="AH646" s="185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27">
        <v>12</v>
      </c>
      <c r="B647" s="98" t="str">
        <f>IF(AG647&lt;&gt;"",AH647,"")</f>
        <v>Th.Mạnh</v>
      </c>
      <c r="C647" s="780" t="s">
        <v>0</v>
      </c>
      <c r="D647" s="76" t="str">
        <f>AG647&amp;".1"</f>
        <v>K12.1</v>
      </c>
      <c r="E647" s="15"/>
      <c r="F647" s="16"/>
      <c r="G647" s="16"/>
      <c r="H647" s="18"/>
      <c r="I647" s="15"/>
      <c r="J647" s="18"/>
      <c r="K647" s="645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4" t="s">
        <v>303</v>
      </c>
      <c r="AH647" s="185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26"/>
      <c r="B648" s="101">
        <f>SUM(F647:F652,J647:J652,N647:N652,R647:R652,V647:V652,Z647:Z652,AD647:AD652)</f>
        <v>0</v>
      </c>
      <c r="C648" s="781"/>
      <c r="D648" s="75" t="str">
        <f>AG647&amp;".2"</f>
        <v>K12.2</v>
      </c>
      <c r="E648" s="636"/>
      <c r="F648" s="22"/>
      <c r="G648" s="637"/>
      <c r="H648" s="23"/>
      <c r="I648" s="20"/>
      <c r="J648" s="22"/>
      <c r="K648" s="638"/>
      <c r="L648" s="23"/>
      <c r="M648" s="20"/>
      <c r="N648" s="22"/>
      <c r="O648" s="637"/>
      <c r="P648" s="23"/>
      <c r="Q648" s="20"/>
      <c r="R648" s="24"/>
      <c r="S648" s="637"/>
      <c r="T648" s="23"/>
      <c r="U648" s="20"/>
      <c r="V648" s="24"/>
      <c r="W648" s="637"/>
      <c r="X648" s="23"/>
      <c r="Y648" s="20"/>
      <c r="Z648" s="24"/>
      <c r="AA648" s="637"/>
      <c r="AB648" s="23"/>
      <c r="AC648" s="20"/>
      <c r="AD648" s="24"/>
      <c r="AE648" s="637"/>
      <c r="AF648" s="23"/>
      <c r="AH648" s="185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26"/>
      <c r="B649" s="99"/>
      <c r="C649" s="782" t="s">
        <v>1</v>
      </c>
      <c r="D649" s="75" t="str">
        <f>AG647&amp;".3"</f>
        <v>K12.3</v>
      </c>
      <c r="E649" s="618"/>
      <c r="F649" s="622"/>
      <c r="G649" s="622"/>
      <c r="H649" s="639"/>
      <c r="I649" s="618"/>
      <c r="J649" s="620"/>
      <c r="K649" s="639"/>
      <c r="L649" s="623"/>
      <c r="M649" s="618"/>
      <c r="N649" s="619"/>
      <c r="O649" s="622"/>
      <c r="P649" s="623"/>
      <c r="Q649" s="618"/>
      <c r="R649" s="620"/>
      <c r="S649" s="622"/>
      <c r="T649" s="623"/>
      <c r="U649" s="618"/>
      <c r="V649" s="619"/>
      <c r="W649" s="622"/>
      <c r="X649" s="623"/>
      <c r="Y649" s="618"/>
      <c r="Z649" s="619"/>
      <c r="AA649" s="622"/>
      <c r="AB649" s="623"/>
      <c r="AC649" s="618"/>
      <c r="AD649" s="620"/>
      <c r="AE649" s="622"/>
      <c r="AF649" s="29"/>
      <c r="AH649" s="185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26"/>
      <c r="B650" s="99"/>
      <c r="C650" s="783"/>
      <c r="D650" s="75" t="str">
        <f>AG647&amp;".4"</f>
        <v>K12.4</v>
      </c>
      <c r="E650" s="20"/>
      <c r="F650" s="21"/>
      <c r="G650" s="637"/>
      <c r="H650" s="640"/>
      <c r="I650" s="20"/>
      <c r="J650" s="22"/>
      <c r="K650" s="638"/>
      <c r="L650" s="23"/>
      <c r="M650" s="20"/>
      <c r="N650" s="22"/>
      <c r="O650" s="637"/>
      <c r="P650" s="23"/>
      <c r="Q650" s="20"/>
      <c r="R650" s="24"/>
      <c r="S650" s="637"/>
      <c r="T650" s="23"/>
      <c r="U650" s="20"/>
      <c r="V650" s="24"/>
      <c r="W650" s="637"/>
      <c r="X650" s="23"/>
      <c r="Y650" s="20"/>
      <c r="Z650" s="621"/>
      <c r="AA650" s="641"/>
      <c r="AB650" s="642"/>
      <c r="AC650" s="20"/>
      <c r="AD650" s="24"/>
      <c r="AE650" s="637"/>
      <c r="AF650" s="29"/>
      <c r="AH650" s="185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26"/>
      <c r="B651" s="99"/>
      <c r="C651" s="784" t="s">
        <v>542</v>
      </c>
      <c r="D651" s="75" t="str">
        <f>AG647&amp;".5"</f>
        <v>K12.5</v>
      </c>
      <c r="E651" s="25"/>
      <c r="F651" s="26"/>
      <c r="G651" s="26"/>
      <c r="H651" s="635"/>
      <c r="I651" s="25"/>
      <c r="J651" s="28"/>
      <c r="K651" s="635"/>
      <c r="L651" s="29"/>
      <c r="M651" s="25"/>
      <c r="N651" s="28"/>
      <c r="O651" s="26"/>
      <c r="P651" s="29"/>
      <c r="Q651" s="25"/>
      <c r="R651" s="27"/>
      <c r="S651" s="648"/>
      <c r="T651" s="29"/>
      <c r="U651" s="25"/>
      <c r="V651" s="27"/>
      <c r="W651" s="26"/>
      <c r="X651" s="29"/>
      <c r="Y651" s="25"/>
      <c r="Z651" s="33"/>
      <c r="AA651" s="643"/>
      <c r="AB651" s="644"/>
      <c r="AC651" s="25"/>
      <c r="AD651" s="27"/>
      <c r="AE651" s="26"/>
      <c r="AF651" s="29"/>
      <c r="AH651" s="185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26"/>
      <c r="B652" s="99"/>
      <c r="C652" s="784"/>
      <c r="D652" s="75" t="str">
        <f>AG647&amp;".6"</f>
        <v>K12.6</v>
      </c>
      <c r="E652" s="25"/>
      <c r="F652" s="26"/>
      <c r="G652" s="648"/>
      <c r="H652" s="635"/>
      <c r="I652" s="25"/>
      <c r="J652" s="28"/>
      <c r="K652" s="649"/>
      <c r="L652" s="29"/>
      <c r="M652" s="25"/>
      <c r="N652" s="28"/>
      <c r="O652" s="648"/>
      <c r="P652" s="29"/>
      <c r="Q652" s="25"/>
      <c r="R652" s="27"/>
      <c r="S652" s="648"/>
      <c r="T652" s="29"/>
      <c r="U652" s="25"/>
      <c r="V652" s="27"/>
      <c r="W652" s="648"/>
      <c r="X652" s="29"/>
      <c r="Y652" s="25"/>
      <c r="Z652" s="33"/>
      <c r="AA652" s="658"/>
      <c r="AB652" s="644"/>
      <c r="AC652" s="25"/>
      <c r="AD652" s="27"/>
      <c r="AE652" s="648"/>
      <c r="AF652" s="29"/>
      <c r="AH652" s="185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27">
        <v>13</v>
      </c>
      <c r="B653" s="98" t="str">
        <f>IF(AG653&lt;&gt;"",AH653,"")</f>
        <v>C.Minh</v>
      </c>
      <c r="C653" s="780" t="s">
        <v>0</v>
      </c>
      <c r="D653" s="76" t="str">
        <f>AG653&amp;".1"</f>
        <v>K13.1</v>
      </c>
      <c r="E653" s="15"/>
      <c r="F653" s="16"/>
      <c r="G653" s="16"/>
      <c r="H653" s="18"/>
      <c r="I653" s="15"/>
      <c r="J653" s="18"/>
      <c r="K653" s="645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 t="s">
        <v>5034</v>
      </c>
      <c r="Z653" s="18">
        <v>5</v>
      </c>
      <c r="AA653" s="16"/>
      <c r="AB653" s="19"/>
      <c r="AC653" s="15" t="s">
        <v>5007</v>
      </c>
      <c r="AD653" s="17">
        <v>4</v>
      </c>
      <c r="AE653" s="16"/>
      <c r="AF653" s="19"/>
      <c r="AG653" s="184" t="s">
        <v>306</v>
      </c>
      <c r="AH653" s="185" t="str">
        <f>IF(AG653&lt;&gt;"",VLOOKUP(AG653,MAGV!$B$6:$G$172,2,0),"")</f>
        <v>C.Minh</v>
      </c>
      <c r="AI653" s="44">
        <f t="shared" si="14"/>
        <v>54</v>
      </c>
    </row>
    <row r="654" spans="1:35" ht="12" customHeight="1" x14ac:dyDescent="0.25">
      <c r="A654" s="326"/>
      <c r="B654" s="101">
        <f>SUM(F653:F658,J653:J658,N653:N658,R653:R658,V653:V658,Z653:Z658,AD653:AD658)</f>
        <v>54</v>
      </c>
      <c r="C654" s="781"/>
      <c r="D654" s="75" t="str">
        <f>AG653&amp;".2"</f>
        <v>K13.2</v>
      </c>
      <c r="E654" s="636"/>
      <c r="F654" s="22"/>
      <c r="G654" s="637"/>
      <c r="H654" s="23"/>
      <c r="I654" s="20"/>
      <c r="J654" s="22"/>
      <c r="K654" s="638"/>
      <c r="L654" s="23"/>
      <c r="M654" s="20"/>
      <c r="N654" s="22"/>
      <c r="O654" s="637"/>
      <c r="P654" s="23"/>
      <c r="Q654" s="20"/>
      <c r="R654" s="24"/>
      <c r="S654" s="637"/>
      <c r="T654" s="23"/>
      <c r="U654" s="20"/>
      <c r="V654" s="24"/>
      <c r="W654" s="637"/>
      <c r="X654" s="23"/>
      <c r="Y654" s="20"/>
      <c r="Z654" s="24"/>
      <c r="AA654" s="666" t="s">
        <v>3235</v>
      </c>
      <c r="AB654" s="23"/>
      <c r="AC654" s="20"/>
      <c r="AD654" s="24"/>
      <c r="AE654" s="637" t="s">
        <v>3235</v>
      </c>
      <c r="AF654" s="23"/>
      <c r="AH654" s="185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26"/>
      <c r="B655" s="99"/>
      <c r="C655" s="782" t="s">
        <v>1</v>
      </c>
      <c r="D655" s="75" t="str">
        <f>AG653&amp;".3"</f>
        <v>K13.3</v>
      </c>
      <c r="E655" s="618" t="s">
        <v>3584</v>
      </c>
      <c r="F655" s="622">
        <v>4</v>
      </c>
      <c r="G655" s="622"/>
      <c r="H655" s="639"/>
      <c r="I655" s="618" t="s">
        <v>3584</v>
      </c>
      <c r="J655" s="620">
        <v>4</v>
      </c>
      <c r="K655" s="646"/>
      <c r="L655" s="623"/>
      <c r="M655" s="618" t="s">
        <v>3584</v>
      </c>
      <c r="N655" s="619">
        <v>4</v>
      </c>
      <c r="O655" s="647"/>
      <c r="P655" s="623"/>
      <c r="Q655" s="618" t="s">
        <v>3584</v>
      </c>
      <c r="R655" s="620">
        <v>4</v>
      </c>
      <c r="S655" s="622"/>
      <c r="T655" s="623"/>
      <c r="U655" s="618" t="s">
        <v>3584</v>
      </c>
      <c r="V655" s="619">
        <v>4</v>
      </c>
      <c r="W655" s="647"/>
      <c r="X655" s="623"/>
      <c r="Y655" s="618" t="s">
        <v>5034</v>
      </c>
      <c r="Z655" s="619">
        <v>5</v>
      </c>
      <c r="AA655" s="622"/>
      <c r="AB655" s="623"/>
      <c r="AC655" s="618" t="s">
        <v>5007</v>
      </c>
      <c r="AD655" s="620">
        <v>4</v>
      </c>
      <c r="AE655" s="647"/>
      <c r="AF655" s="29"/>
      <c r="AH655" s="185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26"/>
      <c r="B656" s="99"/>
      <c r="C656" s="783"/>
      <c r="D656" s="75" t="str">
        <f>AG653&amp;".4"</f>
        <v>K13.4</v>
      </c>
      <c r="E656" s="20"/>
      <c r="F656" s="21"/>
      <c r="G656" s="637" t="s">
        <v>4676</v>
      </c>
      <c r="H656" s="640"/>
      <c r="I656" s="20"/>
      <c r="J656" s="22"/>
      <c r="K656" s="638" t="s">
        <v>4676</v>
      </c>
      <c r="L656" s="23"/>
      <c r="M656" s="20"/>
      <c r="N656" s="22"/>
      <c r="O656" s="637" t="s">
        <v>4676</v>
      </c>
      <c r="P656" s="23"/>
      <c r="Q656" s="20"/>
      <c r="R656" s="24"/>
      <c r="S656" s="637" t="s">
        <v>4676</v>
      </c>
      <c r="T656" s="23"/>
      <c r="U656" s="20"/>
      <c r="V656" s="24"/>
      <c r="W656" s="683" t="s">
        <v>4676</v>
      </c>
      <c r="X656" s="23"/>
      <c r="Y656" s="20"/>
      <c r="Z656" s="621"/>
      <c r="AA656" s="671" t="s">
        <v>3235</v>
      </c>
      <c r="AB656" s="642"/>
      <c r="AC656" s="20"/>
      <c r="AD656" s="24"/>
      <c r="AE656" s="637" t="s">
        <v>3235</v>
      </c>
      <c r="AF656" s="29"/>
      <c r="AH656" s="185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26"/>
      <c r="B657" s="99"/>
      <c r="C657" s="784" t="s">
        <v>542</v>
      </c>
      <c r="D657" s="75" t="str">
        <f>AG653&amp;".5"</f>
        <v>K13.5</v>
      </c>
      <c r="E657" s="25" t="s">
        <v>5007</v>
      </c>
      <c r="F657" s="26">
        <v>3</v>
      </c>
      <c r="G657" s="26"/>
      <c r="H657" s="635"/>
      <c r="I657" s="25" t="s">
        <v>5007</v>
      </c>
      <c r="J657" s="28">
        <v>3</v>
      </c>
      <c r="K657" s="635"/>
      <c r="L657" s="29"/>
      <c r="M657" s="25" t="s">
        <v>5007</v>
      </c>
      <c r="N657" s="28">
        <v>4</v>
      </c>
      <c r="O657" s="26"/>
      <c r="P657" s="29"/>
      <c r="Q657" s="25" t="s">
        <v>5007</v>
      </c>
      <c r="R657" s="27">
        <v>3</v>
      </c>
      <c r="S657" s="26"/>
      <c r="T657" s="29"/>
      <c r="U657" s="25" t="s">
        <v>5007</v>
      </c>
      <c r="V657" s="27">
        <v>3</v>
      </c>
      <c r="W657" s="26"/>
      <c r="X657" s="29"/>
      <c r="Y657" s="25"/>
      <c r="Z657" s="33"/>
      <c r="AA657" s="643"/>
      <c r="AB657" s="644"/>
      <c r="AC657" s="25"/>
      <c r="AD657" s="27"/>
      <c r="AE657" s="26"/>
      <c r="AF657" s="29"/>
      <c r="AH657" s="185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26"/>
      <c r="B658" s="99"/>
      <c r="C658" s="784"/>
      <c r="D658" s="75" t="str">
        <f>AG653&amp;".6"</f>
        <v>K13.6</v>
      </c>
      <c r="E658" s="25"/>
      <c r="F658" s="26"/>
      <c r="G658" s="683" t="s">
        <v>3235</v>
      </c>
      <c r="H658" s="635"/>
      <c r="I658" s="25"/>
      <c r="J658" s="28"/>
      <c r="K658" s="659" t="s">
        <v>3235</v>
      </c>
      <c r="L658" s="29"/>
      <c r="M658" s="25"/>
      <c r="N658" s="28"/>
      <c r="O658" s="683" t="s">
        <v>3235</v>
      </c>
      <c r="P658" s="29"/>
      <c r="Q658" s="25"/>
      <c r="R658" s="27"/>
      <c r="S658" s="659" t="s">
        <v>3235</v>
      </c>
      <c r="T658" s="29"/>
      <c r="U658" s="25"/>
      <c r="V658" s="27"/>
      <c r="W658" s="648" t="s">
        <v>3235</v>
      </c>
      <c r="X658" s="29"/>
      <c r="Y658" s="25"/>
      <c r="Z658" s="33"/>
      <c r="AA658" s="658"/>
      <c r="AB658" s="644"/>
      <c r="AC658" s="25"/>
      <c r="AD658" s="27"/>
      <c r="AE658" s="648"/>
      <c r="AF658" s="29"/>
      <c r="AH658" s="185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27">
        <v>16</v>
      </c>
      <c r="B659" s="98" t="str">
        <f>IF(AG659&lt;&gt;"",AH659,"")</f>
        <v>Th.Phú</v>
      </c>
      <c r="C659" s="780" t="s">
        <v>0</v>
      </c>
      <c r="D659" s="76" t="str">
        <f>AG659&amp;".1"</f>
        <v>K16.1</v>
      </c>
      <c r="E659" s="15"/>
      <c r="F659" s="16"/>
      <c r="G659" s="16"/>
      <c r="H659" s="18"/>
      <c r="I659" s="15"/>
      <c r="J659" s="18"/>
      <c r="K659" s="645"/>
      <c r="L659" s="19"/>
      <c r="M659" s="15" t="s">
        <v>5015</v>
      </c>
      <c r="N659" s="18">
        <v>2</v>
      </c>
      <c r="O659" s="16"/>
      <c r="P659" s="19"/>
      <c r="Q659" s="15"/>
      <c r="R659" s="17"/>
      <c r="S659" s="16"/>
      <c r="T659" s="19"/>
      <c r="U659" s="15" t="s">
        <v>5015</v>
      </c>
      <c r="V659" s="18">
        <v>2</v>
      </c>
      <c r="W659" s="16"/>
      <c r="X659" s="19"/>
      <c r="Y659" s="15" t="s">
        <v>3230</v>
      </c>
      <c r="Z659" s="18">
        <v>4</v>
      </c>
      <c r="AA659" s="16"/>
      <c r="AB659" s="19"/>
      <c r="AC659" s="15" t="s">
        <v>5014</v>
      </c>
      <c r="AD659" s="17">
        <v>5</v>
      </c>
      <c r="AE659" s="16"/>
      <c r="AF659" s="19"/>
      <c r="AG659" s="184" t="s">
        <v>312</v>
      </c>
      <c r="AH659" s="185" t="str">
        <f>IF(AG659&lt;&gt;"",VLOOKUP(AG659,MAGV!$B$6:$G$172,2,0),"")</f>
        <v>Th.Phú</v>
      </c>
      <c r="AI659" s="44">
        <f t="shared" si="14"/>
        <v>30</v>
      </c>
    </row>
    <row r="660" spans="1:35" ht="12" customHeight="1" x14ac:dyDescent="0.25">
      <c r="A660" s="326"/>
      <c r="B660" s="101">
        <f>SUM(F659:F664,J659:J664,N659:N664,R659:R664,V659:V664,Z659:Z664,AD659:AD664)</f>
        <v>30</v>
      </c>
      <c r="C660" s="781"/>
      <c r="D660" s="75" t="str">
        <f>AG659&amp;".2"</f>
        <v>K16.2</v>
      </c>
      <c r="E660" s="636"/>
      <c r="F660" s="22"/>
      <c r="G660" s="666"/>
      <c r="H660" s="23"/>
      <c r="I660" s="20"/>
      <c r="J660" s="22"/>
      <c r="K660" s="681"/>
      <c r="L660" s="23"/>
      <c r="M660" s="20"/>
      <c r="N660" s="22"/>
      <c r="O660" s="666" t="s">
        <v>4695</v>
      </c>
      <c r="P660" s="23"/>
      <c r="Q660" s="20"/>
      <c r="R660" s="24"/>
      <c r="S660" s="666"/>
      <c r="T660" s="23"/>
      <c r="U660" s="20"/>
      <c r="V660" s="24"/>
      <c r="W660" s="666" t="s">
        <v>4695</v>
      </c>
      <c r="X660" s="23"/>
      <c r="Y660" s="20"/>
      <c r="Z660" s="24"/>
      <c r="AA660" s="666" t="s">
        <v>5038</v>
      </c>
      <c r="AB660" s="23"/>
      <c r="AC660" s="20"/>
      <c r="AD660" s="24"/>
      <c r="AE660" s="659" t="s">
        <v>3634</v>
      </c>
      <c r="AF660" s="23"/>
      <c r="AH660" s="185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26"/>
      <c r="B661" s="99"/>
      <c r="C661" s="782" t="s">
        <v>1</v>
      </c>
      <c r="D661" s="75" t="str">
        <f>AG659&amp;".3"</f>
        <v>K16.3</v>
      </c>
      <c r="E661" s="618"/>
      <c r="F661" s="622"/>
      <c r="G661" s="622"/>
      <c r="H661" s="639"/>
      <c r="I661" s="618"/>
      <c r="J661" s="620"/>
      <c r="K661" s="646"/>
      <c r="L661" s="623"/>
      <c r="M661" s="618"/>
      <c r="N661" s="619"/>
      <c r="O661" s="647"/>
      <c r="P661" s="623"/>
      <c r="Q661" s="618" t="s">
        <v>3206</v>
      </c>
      <c r="R661" s="620">
        <v>4</v>
      </c>
      <c r="S661" s="622"/>
      <c r="T661" s="623"/>
      <c r="U661" s="618" t="s">
        <v>3230</v>
      </c>
      <c r="V661" s="619">
        <v>4</v>
      </c>
      <c r="W661" s="647"/>
      <c r="X661" s="623"/>
      <c r="Y661" s="618" t="s">
        <v>3230</v>
      </c>
      <c r="Z661" s="619">
        <v>4</v>
      </c>
      <c r="AA661" s="622"/>
      <c r="AB661" s="623"/>
      <c r="AC661" s="618" t="s">
        <v>5014</v>
      </c>
      <c r="AD661" s="620">
        <v>5</v>
      </c>
      <c r="AE661" s="647"/>
      <c r="AF661" s="29"/>
      <c r="AH661" s="185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26"/>
      <c r="B662" s="99"/>
      <c r="C662" s="783"/>
      <c r="D662" s="75" t="str">
        <f>AG659&amp;".4"</f>
        <v>K16.4</v>
      </c>
      <c r="E662" s="20"/>
      <c r="F662" s="21"/>
      <c r="G662" s="659"/>
      <c r="H662" s="640"/>
      <c r="I662" s="20"/>
      <c r="J662" s="22"/>
      <c r="K662" s="683"/>
      <c r="L662" s="23"/>
      <c r="M662" s="20"/>
      <c r="N662" s="22"/>
      <c r="O662" s="666"/>
      <c r="P662" s="23"/>
      <c r="Q662" s="20"/>
      <c r="R662" s="24"/>
      <c r="S662" s="666" t="s">
        <v>4898</v>
      </c>
      <c r="T662" s="23"/>
      <c r="U662" s="20"/>
      <c r="V662" s="24"/>
      <c r="W662" s="659" t="s">
        <v>5038</v>
      </c>
      <c r="X662" s="23"/>
      <c r="Y662" s="20"/>
      <c r="Z662" s="621"/>
      <c r="AA662" s="671" t="s">
        <v>5038</v>
      </c>
      <c r="AB662" s="642"/>
      <c r="AC662" s="20"/>
      <c r="AD662" s="24"/>
      <c r="AE662" s="659" t="s">
        <v>3634</v>
      </c>
      <c r="AF662" s="29"/>
      <c r="AH662" s="185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26"/>
      <c r="B663" s="99"/>
      <c r="C663" s="784" t="s">
        <v>542</v>
      </c>
      <c r="D663" s="75" t="str">
        <f>AG659&amp;".5"</f>
        <v>K16.5</v>
      </c>
      <c r="E663" s="25"/>
      <c r="F663" s="26"/>
      <c r="G663" s="26"/>
      <c r="H663" s="635"/>
      <c r="I663" s="25"/>
      <c r="J663" s="28"/>
      <c r="K663" s="635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643"/>
      <c r="AB663" s="644"/>
      <c r="AC663" s="25"/>
      <c r="AD663" s="27"/>
      <c r="AE663" s="26"/>
      <c r="AF663" s="29"/>
      <c r="AH663" s="185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26"/>
      <c r="B664" s="99"/>
      <c r="C664" s="784"/>
      <c r="D664" s="75" t="str">
        <f>AG659&amp;".6"</f>
        <v>K16.6</v>
      </c>
      <c r="E664" s="25"/>
      <c r="F664" s="26"/>
      <c r="G664" s="659"/>
      <c r="H664" s="635"/>
      <c r="I664" s="25"/>
      <c r="J664" s="28"/>
      <c r="K664" s="649"/>
      <c r="L664" s="29"/>
      <c r="M664" s="25"/>
      <c r="N664" s="28"/>
      <c r="O664" s="659"/>
      <c r="P664" s="29"/>
      <c r="Q664" s="25"/>
      <c r="R664" s="27"/>
      <c r="S664" s="659"/>
      <c r="T664" s="29"/>
      <c r="U664" s="25"/>
      <c r="V664" s="27"/>
      <c r="W664" s="659"/>
      <c r="X664" s="29"/>
      <c r="Y664" s="25"/>
      <c r="Z664" s="33"/>
      <c r="AA664" s="658"/>
      <c r="AB664" s="644"/>
      <c r="AC664" s="25"/>
      <c r="AD664" s="27"/>
      <c r="AE664" s="648"/>
      <c r="AF664" s="29"/>
      <c r="AH664" s="185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27">
        <v>17</v>
      </c>
      <c r="B665" s="98" t="str">
        <f>IF(AG665&lt;&gt;"",AH665,"")</f>
        <v>Th.Sỹ</v>
      </c>
      <c r="C665" s="780" t="s">
        <v>0</v>
      </c>
      <c r="D665" s="76" t="str">
        <f>AG665&amp;".1"</f>
        <v>K17.1</v>
      </c>
      <c r="E665" s="15"/>
      <c r="F665" s="16"/>
      <c r="G665" s="16"/>
      <c r="H665" s="18"/>
      <c r="I665" s="15"/>
      <c r="J665" s="18"/>
      <c r="K665" s="645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 t="s">
        <v>3218</v>
      </c>
      <c r="Z665" s="18">
        <v>4</v>
      </c>
      <c r="AA665" s="16"/>
      <c r="AB665" s="19"/>
      <c r="AC665" s="15"/>
      <c r="AD665" s="17"/>
      <c r="AE665" s="16"/>
      <c r="AF665" s="19"/>
      <c r="AG665" s="184" t="s">
        <v>315</v>
      </c>
      <c r="AH665" s="185" t="str">
        <f>IF(AG665&lt;&gt;"",VLOOKUP(AG665,MAGV!$B$6:$G$172,2,0),"")</f>
        <v>Th.Sỹ</v>
      </c>
      <c r="AI665" s="44">
        <f t="shared" si="14"/>
        <v>13</v>
      </c>
    </row>
    <row r="666" spans="1:35" ht="12" customHeight="1" x14ac:dyDescent="0.25">
      <c r="A666" s="326"/>
      <c r="B666" s="101">
        <f>SUM(F665:F670,J665:J670,N665:N670,R665:R670,V665:V670,Z665:Z670,AD665:AD670)</f>
        <v>13</v>
      </c>
      <c r="C666" s="781"/>
      <c r="D666" s="75" t="str">
        <f>AG665&amp;".2"</f>
        <v>K17.2</v>
      </c>
      <c r="E666" s="685"/>
      <c r="F666" s="686"/>
      <c r="G666" s="637"/>
      <c r="H666" s="687"/>
      <c r="I666" s="688"/>
      <c r="J666" s="686"/>
      <c r="K666" s="638"/>
      <c r="L666" s="687"/>
      <c r="M666" s="688"/>
      <c r="N666" s="686"/>
      <c r="O666" s="637"/>
      <c r="P666" s="687"/>
      <c r="Q666" s="688"/>
      <c r="R666" s="689"/>
      <c r="S666" s="637"/>
      <c r="T666" s="687"/>
      <c r="U666" s="688"/>
      <c r="V666" s="689"/>
      <c r="W666" s="637"/>
      <c r="X666" s="23"/>
      <c r="Y666" s="20"/>
      <c r="Z666" s="24"/>
      <c r="AA666" s="637" t="s">
        <v>5039</v>
      </c>
      <c r="AB666" s="23"/>
      <c r="AC666" s="20"/>
      <c r="AD666" s="24"/>
      <c r="AE666" s="666"/>
      <c r="AF666" s="23"/>
      <c r="AH666" s="185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26"/>
      <c r="B667" s="99"/>
      <c r="C667" s="782" t="s">
        <v>1</v>
      </c>
      <c r="D667" s="75" t="str">
        <f>AG665&amp;".3"</f>
        <v>K17.3</v>
      </c>
      <c r="E667" s="618"/>
      <c r="F667" s="622"/>
      <c r="G667" s="622"/>
      <c r="H667" s="639"/>
      <c r="I667" s="618"/>
      <c r="J667" s="620"/>
      <c r="K667" s="639"/>
      <c r="L667" s="623"/>
      <c r="M667" s="618" t="s">
        <v>3204</v>
      </c>
      <c r="N667" s="619">
        <v>5</v>
      </c>
      <c r="O667" s="622"/>
      <c r="P667" s="623"/>
      <c r="Q667" s="618"/>
      <c r="R667" s="620"/>
      <c r="S667" s="622"/>
      <c r="T667" s="623"/>
      <c r="U667" s="618"/>
      <c r="V667" s="619"/>
      <c r="W667" s="622"/>
      <c r="X667" s="623"/>
      <c r="Y667" s="618" t="s">
        <v>3218</v>
      </c>
      <c r="Z667" s="619">
        <v>4</v>
      </c>
      <c r="AA667" s="622"/>
      <c r="AB667" s="623"/>
      <c r="AC667" s="618"/>
      <c r="AD667" s="620"/>
      <c r="AE667" s="622"/>
      <c r="AF667" s="29"/>
      <c r="AH667" s="185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26"/>
      <c r="B668" s="99"/>
      <c r="C668" s="783"/>
      <c r="D668" s="75" t="str">
        <f>AG665&amp;".4"</f>
        <v>K17.4</v>
      </c>
      <c r="E668" s="20"/>
      <c r="F668" s="21"/>
      <c r="G668" s="666"/>
      <c r="H668" s="640"/>
      <c r="I668" s="20"/>
      <c r="J668" s="22"/>
      <c r="K668" s="638"/>
      <c r="L668" s="23"/>
      <c r="M668" s="20"/>
      <c r="N668" s="22"/>
      <c r="O668" s="637" t="s">
        <v>4672</v>
      </c>
      <c r="P668" s="23"/>
      <c r="Q668" s="20"/>
      <c r="R668" s="24"/>
      <c r="S668" s="637"/>
      <c r="T668" s="23"/>
      <c r="U668" s="20"/>
      <c r="V668" s="24"/>
      <c r="W668" s="637"/>
      <c r="X668" s="23"/>
      <c r="Y668" s="20"/>
      <c r="Z668" s="621"/>
      <c r="AA668" s="641" t="s">
        <v>5039</v>
      </c>
      <c r="AB668" s="642"/>
      <c r="AC668" s="20"/>
      <c r="AD668" s="24"/>
      <c r="AE668" s="666"/>
      <c r="AF668" s="29"/>
      <c r="AH668" s="185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26"/>
      <c r="B669" s="99"/>
      <c r="C669" s="784" t="s">
        <v>542</v>
      </c>
      <c r="D669" s="75" t="str">
        <f>AG665&amp;".5"</f>
        <v>K17.5</v>
      </c>
      <c r="E669" s="25"/>
      <c r="F669" s="26"/>
      <c r="G669" s="26"/>
      <c r="H669" s="635"/>
      <c r="I669" s="25"/>
      <c r="J669" s="28"/>
      <c r="K669" s="635"/>
      <c r="L669" s="29"/>
      <c r="M669" s="25"/>
      <c r="N669" s="28"/>
      <c r="O669" s="26"/>
      <c r="P669" s="29"/>
      <c r="Q669" s="25"/>
      <c r="R669" s="27"/>
      <c r="S669" s="648"/>
      <c r="T669" s="29"/>
      <c r="U669" s="25"/>
      <c r="V669" s="27"/>
      <c r="W669" s="26"/>
      <c r="X669" s="29"/>
      <c r="Y669" s="25"/>
      <c r="Z669" s="33"/>
      <c r="AA669" s="643"/>
      <c r="AB669" s="644"/>
      <c r="AC669" s="25"/>
      <c r="AD669" s="27"/>
      <c r="AE669" s="26"/>
      <c r="AF669" s="29"/>
      <c r="AH669" s="185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26"/>
      <c r="B670" s="99"/>
      <c r="C670" s="784"/>
      <c r="D670" s="75" t="str">
        <f>AG665&amp;".6"</f>
        <v>K17.6</v>
      </c>
      <c r="E670" s="25"/>
      <c r="F670" s="26"/>
      <c r="G670" s="648"/>
      <c r="H670" s="635"/>
      <c r="I670" s="25"/>
      <c r="J670" s="28"/>
      <c r="K670" s="649"/>
      <c r="L670" s="29"/>
      <c r="M670" s="25"/>
      <c r="N670" s="28"/>
      <c r="O670" s="648"/>
      <c r="P670" s="29"/>
      <c r="Q670" s="25"/>
      <c r="R670" s="27"/>
      <c r="S670" s="648"/>
      <c r="T670" s="29"/>
      <c r="U670" s="25"/>
      <c r="V670" s="27"/>
      <c r="W670" s="648"/>
      <c r="X670" s="29"/>
      <c r="Y670" s="25"/>
      <c r="Z670" s="33"/>
      <c r="AA670" s="658"/>
      <c r="AB670" s="644"/>
      <c r="AC670" s="25"/>
      <c r="AD670" s="27"/>
      <c r="AE670" s="26"/>
      <c r="AF670" s="29"/>
      <c r="AH670" s="185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27">
        <v>18</v>
      </c>
      <c r="B671" s="98" t="str">
        <f>IF(AG671&lt;&gt;"",AH671,"")</f>
        <v>C.Tâm</v>
      </c>
      <c r="C671" s="780" t="s">
        <v>0</v>
      </c>
      <c r="D671" s="76" t="str">
        <f>AG671&amp;".1"</f>
        <v>K18.1</v>
      </c>
      <c r="E671" s="15" t="s">
        <v>3572</v>
      </c>
      <c r="F671" s="16">
        <v>4</v>
      </c>
      <c r="G671" s="16"/>
      <c r="H671" s="18"/>
      <c r="I671" s="15" t="s">
        <v>3572</v>
      </c>
      <c r="J671" s="18">
        <v>4</v>
      </c>
      <c r="K671" s="645"/>
      <c r="L671" s="19"/>
      <c r="M671" s="15"/>
      <c r="N671" s="18"/>
      <c r="O671" s="16"/>
      <c r="P671" s="19"/>
      <c r="Q671" s="15" t="s">
        <v>3572</v>
      </c>
      <c r="R671" s="17">
        <v>4</v>
      </c>
      <c r="S671" s="16"/>
      <c r="T671" s="19"/>
      <c r="U671" s="15"/>
      <c r="V671" s="18"/>
      <c r="W671" s="16"/>
      <c r="X671" s="19"/>
      <c r="Y671" s="15" t="s">
        <v>3572</v>
      </c>
      <c r="Z671" s="18">
        <v>5</v>
      </c>
      <c r="AA671" s="16"/>
      <c r="AB671" s="19"/>
      <c r="AC671" s="15"/>
      <c r="AD671" s="17"/>
      <c r="AE671" s="16"/>
      <c r="AF671" s="19"/>
      <c r="AG671" s="184" t="s">
        <v>318</v>
      </c>
      <c r="AH671" s="185" t="str">
        <f>IF(AG671&lt;&gt;"",VLOOKUP(AG671,MAGV!$B$6:$G$172,2,0),"")</f>
        <v>C.Tâm</v>
      </c>
      <c r="AI671" s="44">
        <f t="shared" si="14"/>
        <v>34</v>
      </c>
    </row>
    <row r="672" spans="1:35" ht="12" customHeight="1" x14ac:dyDescent="0.25">
      <c r="A672" s="326"/>
      <c r="B672" s="101">
        <f>SUM(F671:F676,J671:J676,N671:N676,R671:R676,V671:V676,Z671:Z676,AD671:AD676)</f>
        <v>34</v>
      </c>
      <c r="C672" s="781"/>
      <c r="D672" s="75" t="str">
        <f>AG671&amp;".2"</f>
        <v>K18.2</v>
      </c>
      <c r="E672" s="636"/>
      <c r="F672" s="22"/>
      <c r="G672" s="666" t="s">
        <v>4695</v>
      </c>
      <c r="H672" s="23"/>
      <c r="I672" s="20"/>
      <c r="J672" s="22"/>
      <c r="K672" s="681" t="s">
        <v>4695</v>
      </c>
      <c r="L672" s="23"/>
      <c r="M672" s="20"/>
      <c r="N672" s="22"/>
      <c r="O672" s="666"/>
      <c r="P672" s="23"/>
      <c r="Q672" s="20"/>
      <c r="R672" s="24"/>
      <c r="S672" s="666" t="s">
        <v>4695</v>
      </c>
      <c r="T672" s="23"/>
      <c r="U672" s="20"/>
      <c r="V672" s="24"/>
      <c r="W672" s="666"/>
      <c r="X672" s="23"/>
      <c r="Y672" s="20"/>
      <c r="Z672" s="24"/>
      <c r="AA672" s="666" t="s">
        <v>3634</v>
      </c>
      <c r="AB672" s="23"/>
      <c r="AC672" s="20"/>
      <c r="AD672" s="24"/>
      <c r="AE672" s="666"/>
      <c r="AF672" s="23"/>
      <c r="AH672" s="185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26"/>
      <c r="B673" s="99"/>
      <c r="C673" s="782" t="s">
        <v>1</v>
      </c>
      <c r="D673" s="75" t="str">
        <f>AG671&amp;".3"</f>
        <v>K18.3</v>
      </c>
      <c r="E673" s="618" t="s">
        <v>3572</v>
      </c>
      <c r="F673" s="622">
        <v>4</v>
      </c>
      <c r="G673" s="622"/>
      <c r="H673" s="639"/>
      <c r="I673" s="618"/>
      <c r="J673" s="620"/>
      <c r="K673" s="646"/>
      <c r="L673" s="623"/>
      <c r="M673" s="618" t="s">
        <v>3572</v>
      </c>
      <c r="N673" s="619">
        <v>4</v>
      </c>
      <c r="O673" s="622"/>
      <c r="P673" s="623"/>
      <c r="Q673" s="618" t="s">
        <v>5072</v>
      </c>
      <c r="R673" s="620">
        <v>4</v>
      </c>
      <c r="S673" s="622"/>
      <c r="T673" s="623"/>
      <c r="U673" s="618"/>
      <c r="V673" s="619"/>
      <c r="W673" s="647"/>
      <c r="X673" s="623"/>
      <c r="Y673" s="618" t="s">
        <v>3572</v>
      </c>
      <c r="Z673" s="619">
        <v>5</v>
      </c>
      <c r="AA673" s="622"/>
      <c r="AB673" s="623"/>
      <c r="AC673" s="618"/>
      <c r="AD673" s="620"/>
      <c r="AE673" s="622"/>
      <c r="AF673" s="29"/>
      <c r="AH673" s="185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26"/>
      <c r="B674" s="99"/>
      <c r="C674" s="783"/>
      <c r="D674" s="75" t="str">
        <f>AG671&amp;".4"</f>
        <v>K18.4</v>
      </c>
      <c r="E674" s="20"/>
      <c r="F674" s="21"/>
      <c r="G674" s="666" t="s">
        <v>4695</v>
      </c>
      <c r="H674" s="640"/>
      <c r="I674" s="20"/>
      <c r="J674" s="22"/>
      <c r="K674" s="681"/>
      <c r="L674" s="23"/>
      <c r="M674" s="20"/>
      <c r="N674" s="22"/>
      <c r="O674" s="666" t="s">
        <v>4695</v>
      </c>
      <c r="P674" s="23"/>
      <c r="Q674" s="20"/>
      <c r="R674" s="24"/>
      <c r="S674" s="666" t="s">
        <v>4672</v>
      </c>
      <c r="T674" s="23"/>
      <c r="U674" s="20"/>
      <c r="V674" s="24"/>
      <c r="W674" s="666"/>
      <c r="X674" s="23"/>
      <c r="Y674" s="20"/>
      <c r="Z674" s="621"/>
      <c r="AA674" s="671" t="s">
        <v>3634</v>
      </c>
      <c r="AB674" s="642"/>
      <c r="AC674" s="20"/>
      <c r="AD674" s="24"/>
      <c r="AE674" s="666"/>
      <c r="AF674" s="29"/>
      <c r="AH674" s="185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26"/>
      <c r="B675" s="99"/>
      <c r="C675" s="784" t="s">
        <v>542</v>
      </c>
      <c r="D675" s="75" t="str">
        <f>AG671&amp;".5"</f>
        <v>K18.5</v>
      </c>
      <c r="E675" s="25"/>
      <c r="F675" s="26"/>
      <c r="G675" s="637"/>
      <c r="H675" s="635"/>
      <c r="I675" s="25"/>
      <c r="J675" s="28"/>
      <c r="K675" s="635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643"/>
      <c r="AB675" s="644"/>
      <c r="AC675" s="25"/>
      <c r="AD675" s="27"/>
      <c r="AE675" s="26"/>
      <c r="AF675" s="29"/>
      <c r="AH675" s="185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26"/>
      <c r="B676" s="99"/>
      <c r="C676" s="784"/>
      <c r="D676" s="75" t="str">
        <f>AG671&amp;".6"</f>
        <v>K18.6</v>
      </c>
      <c r="E676" s="25"/>
      <c r="F676" s="26"/>
      <c r="G676" s="666"/>
      <c r="H676" s="635"/>
      <c r="I676" s="25"/>
      <c r="J676" s="28"/>
      <c r="K676" s="681"/>
      <c r="L676" s="29"/>
      <c r="M676" s="25"/>
      <c r="N676" s="28"/>
      <c r="O676" s="666"/>
      <c r="P676" s="29"/>
      <c r="Q676" s="25"/>
      <c r="R676" s="27"/>
      <c r="S676" s="659"/>
      <c r="T676" s="29"/>
      <c r="U676" s="25"/>
      <c r="V676" s="27"/>
      <c r="W676" s="666"/>
      <c r="X676" s="29"/>
      <c r="Y676" s="25"/>
      <c r="Z676" s="33"/>
      <c r="AA676" s="658"/>
      <c r="AB676" s="644"/>
      <c r="AC676" s="25"/>
      <c r="AD676" s="27"/>
      <c r="AE676" s="648"/>
      <c r="AF676" s="29"/>
      <c r="AH676" s="185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27">
        <v>19</v>
      </c>
      <c r="B677" s="98" t="str">
        <f>IF(AG677&lt;&gt;"",AH677,"")</f>
        <v>C. Trang</v>
      </c>
      <c r="C677" s="780" t="s">
        <v>0</v>
      </c>
      <c r="D677" s="76" t="str">
        <f>AG677&amp;".1"</f>
        <v>K22.1</v>
      </c>
      <c r="E677" s="15" t="s">
        <v>3229</v>
      </c>
      <c r="F677" s="16">
        <v>5</v>
      </c>
      <c r="G677" s="16"/>
      <c r="H677" s="18"/>
      <c r="I677" s="15" t="s">
        <v>3229</v>
      </c>
      <c r="J677" s="18">
        <v>5</v>
      </c>
      <c r="K677" s="645"/>
      <c r="L677" s="19"/>
      <c r="M677" s="15" t="s">
        <v>3229</v>
      </c>
      <c r="N677" s="18">
        <v>5</v>
      </c>
      <c r="O677" s="16"/>
      <c r="P677" s="19"/>
      <c r="Q677" s="15" t="s">
        <v>3229</v>
      </c>
      <c r="R677" s="17">
        <v>5</v>
      </c>
      <c r="S677" s="16"/>
      <c r="T677" s="19"/>
      <c r="U677" s="15"/>
      <c r="V677" s="18"/>
      <c r="W677" s="16"/>
      <c r="X677" s="19"/>
      <c r="Y677" s="15" t="s">
        <v>3557</v>
      </c>
      <c r="Z677" s="18">
        <v>5</v>
      </c>
      <c r="AA677" s="16"/>
      <c r="AB677" s="19"/>
      <c r="AC677" s="15" t="s">
        <v>3557</v>
      </c>
      <c r="AD677" s="17">
        <v>5</v>
      </c>
      <c r="AE677" s="16"/>
      <c r="AF677" s="19"/>
      <c r="AG677" s="184" t="s">
        <v>591</v>
      </c>
      <c r="AH677" s="185" t="str">
        <f>IF(AG677&lt;&gt;"",VLOOKUP(AG677,MAGV!$B$6:$G$172,2,0),"")</f>
        <v>C. Trang</v>
      </c>
      <c r="AI677" s="44">
        <f t="shared" si="14"/>
        <v>49</v>
      </c>
    </row>
    <row r="678" spans="1:35" ht="12" customHeight="1" x14ac:dyDescent="0.25">
      <c r="A678" s="326"/>
      <c r="B678" s="101">
        <f>SUM(F677:F682,J677:J682,N677:N682,R677:R682,V677:V682,Z677:Z682,AD677:AD682)</f>
        <v>49</v>
      </c>
      <c r="C678" s="781"/>
      <c r="D678" s="75" t="str">
        <f>AG677&amp;".2"</f>
        <v>K22.2</v>
      </c>
      <c r="E678" s="636"/>
      <c r="F678" s="22"/>
      <c r="G678" s="666" t="s">
        <v>5036</v>
      </c>
      <c r="H678" s="23"/>
      <c r="I678" s="20"/>
      <c r="J678" s="22"/>
      <c r="K678" s="681" t="s">
        <v>5036</v>
      </c>
      <c r="L678" s="23"/>
      <c r="M678" s="20"/>
      <c r="N678" s="22"/>
      <c r="O678" s="666" t="s">
        <v>5036</v>
      </c>
      <c r="P678" s="23"/>
      <c r="Q678" s="20"/>
      <c r="R678" s="24"/>
      <c r="S678" s="666" t="s">
        <v>5036</v>
      </c>
      <c r="T678" s="23"/>
      <c r="U678" s="20"/>
      <c r="V678" s="24"/>
      <c r="W678" s="666"/>
      <c r="X678" s="23"/>
      <c r="Y678" s="20"/>
      <c r="Z678" s="24"/>
      <c r="AA678" s="666" t="s">
        <v>4959</v>
      </c>
      <c r="AB678" s="23"/>
      <c r="AC678" s="20"/>
      <c r="AD678" s="24"/>
      <c r="AE678" s="666" t="s">
        <v>4959</v>
      </c>
      <c r="AF678" s="23"/>
      <c r="AH678" s="185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26"/>
      <c r="B679" s="99"/>
      <c r="C679" s="782" t="s">
        <v>1</v>
      </c>
      <c r="D679" s="75" t="str">
        <f>AG677&amp;".3"</f>
        <v>K22.3</v>
      </c>
      <c r="E679" s="618" t="s">
        <v>3218</v>
      </c>
      <c r="F679" s="622">
        <v>3</v>
      </c>
      <c r="G679" s="622"/>
      <c r="H679" s="639"/>
      <c r="I679" s="618" t="s">
        <v>3218</v>
      </c>
      <c r="J679" s="620">
        <v>3</v>
      </c>
      <c r="K679" s="639"/>
      <c r="L679" s="623"/>
      <c r="M679" s="618" t="s">
        <v>3218</v>
      </c>
      <c r="N679" s="619">
        <v>2</v>
      </c>
      <c r="O679" s="622"/>
      <c r="P679" s="623"/>
      <c r="Q679" s="618" t="s">
        <v>3218</v>
      </c>
      <c r="R679" s="620">
        <v>2</v>
      </c>
      <c r="S679" s="647"/>
      <c r="T679" s="623"/>
      <c r="U679" s="618"/>
      <c r="V679" s="619"/>
      <c r="W679" s="622"/>
      <c r="X679" s="623"/>
      <c r="Y679" s="618" t="s">
        <v>3557</v>
      </c>
      <c r="Z679" s="619">
        <v>5</v>
      </c>
      <c r="AA679" s="622"/>
      <c r="AB679" s="623"/>
      <c r="AC679" s="618" t="s">
        <v>3557</v>
      </c>
      <c r="AD679" s="620">
        <v>4</v>
      </c>
      <c r="AE679" s="622"/>
      <c r="AF679" s="29"/>
      <c r="AH679" s="185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26"/>
      <c r="B680" s="99"/>
      <c r="C680" s="783"/>
      <c r="D680" s="75" t="str">
        <f>AG677&amp;".4"</f>
        <v>K22.4</v>
      </c>
      <c r="E680" s="20"/>
      <c r="F680" s="21"/>
      <c r="G680" s="666" t="s">
        <v>5037</v>
      </c>
      <c r="H680" s="640"/>
      <c r="I680" s="20"/>
      <c r="J680" s="22"/>
      <c r="K680" s="681" t="s">
        <v>5037</v>
      </c>
      <c r="L680" s="23"/>
      <c r="M680" s="20"/>
      <c r="N680" s="22"/>
      <c r="O680" s="666" t="s">
        <v>5037</v>
      </c>
      <c r="P680" s="23"/>
      <c r="Q680" s="20"/>
      <c r="R680" s="24"/>
      <c r="S680" s="666" t="s">
        <v>5037</v>
      </c>
      <c r="T680" s="23"/>
      <c r="U680" s="20"/>
      <c r="V680" s="24"/>
      <c r="W680" s="666"/>
      <c r="X680" s="23"/>
      <c r="Y680" s="20"/>
      <c r="Z680" s="621"/>
      <c r="AA680" s="681" t="s">
        <v>4959</v>
      </c>
      <c r="AB680" s="642"/>
      <c r="AC680" s="20"/>
      <c r="AD680" s="24"/>
      <c r="AE680" s="666" t="s">
        <v>4959</v>
      </c>
      <c r="AF680" s="29"/>
      <c r="AH680" s="185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26"/>
      <c r="B681" s="99"/>
      <c r="C681" s="784" t="s">
        <v>542</v>
      </c>
      <c r="D681" s="75" t="str">
        <f>AG677&amp;".5"</f>
        <v>K22.5</v>
      </c>
      <c r="E681" s="25"/>
      <c r="F681" s="26"/>
      <c r="G681" s="26"/>
      <c r="H681" s="635"/>
      <c r="I681" s="25"/>
      <c r="J681" s="28"/>
      <c r="K681" s="635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643"/>
      <c r="AB681" s="644"/>
      <c r="AC681" s="25"/>
      <c r="AD681" s="27"/>
      <c r="AE681" s="26"/>
      <c r="AF681" s="29"/>
      <c r="AH681" s="185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26"/>
      <c r="B682" s="99"/>
      <c r="C682" s="784"/>
      <c r="D682" s="75" t="str">
        <f>AG677&amp;".6"</f>
        <v>K22.6</v>
      </c>
      <c r="E682" s="25"/>
      <c r="F682" s="26"/>
      <c r="G682" s="666"/>
      <c r="H682" s="635"/>
      <c r="I682" s="25"/>
      <c r="J682" s="28"/>
      <c r="K682" s="683"/>
      <c r="L682" s="29"/>
      <c r="M682" s="25"/>
      <c r="N682" s="28"/>
      <c r="O682" s="666"/>
      <c r="P682" s="29"/>
      <c r="Q682" s="25"/>
      <c r="R682" s="27"/>
      <c r="S682" s="683"/>
      <c r="T682" s="29"/>
      <c r="U682" s="25"/>
      <c r="V682" s="27"/>
      <c r="W682" s="666"/>
      <c r="X682" s="29"/>
      <c r="Y682" s="25"/>
      <c r="Z682" s="33"/>
      <c r="AA682" s="658"/>
      <c r="AB682" s="644"/>
      <c r="AC682" s="25"/>
      <c r="AD682" s="27"/>
      <c r="AE682" s="648"/>
      <c r="AF682" s="29"/>
      <c r="AH682" s="185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27">
        <v>20</v>
      </c>
      <c r="B683" s="98" t="str">
        <f>IF(AG683&lt;&gt;"",AH683,"")</f>
        <v>C.Vân</v>
      </c>
      <c r="C683" s="780" t="s">
        <v>0</v>
      </c>
      <c r="D683" s="76" t="str">
        <f>AG683&amp;".1"</f>
        <v>K19.1</v>
      </c>
      <c r="E683" s="15"/>
      <c r="F683" s="16"/>
      <c r="G683" s="16"/>
      <c r="H683" s="18"/>
      <c r="I683" s="15"/>
      <c r="J683" s="18"/>
      <c r="K683" s="645"/>
      <c r="L683" s="19"/>
      <c r="M683" s="15"/>
      <c r="N683" s="18"/>
      <c r="O683" s="16"/>
      <c r="P683" s="19"/>
      <c r="Q683" s="15"/>
      <c r="R683" s="17"/>
      <c r="S683" s="657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29"/>
      <c r="AG683" s="28" t="s">
        <v>322</v>
      </c>
      <c r="AH683" s="185" t="str">
        <f>IF(AG683&lt;&gt;"",VLOOKUP(AG683,MAGV!$B$6:$G$172,2,0),"")</f>
        <v>C.Vân</v>
      </c>
      <c r="AI683" s="44">
        <f t="shared" si="14"/>
        <v>0</v>
      </c>
    </row>
    <row r="684" spans="1:35" ht="12.65" customHeight="1" x14ac:dyDescent="0.25">
      <c r="A684" s="326"/>
      <c r="B684" s="101">
        <f>SUM(F683:F688,J683:J688,N683:N688,R683:R688,V683:V688,Z683:Z688,AD683:AD688)</f>
        <v>0</v>
      </c>
      <c r="C684" s="781"/>
      <c r="D684" s="75" t="str">
        <f>AG683&amp;".2"</f>
        <v>K19.2</v>
      </c>
      <c r="E684" s="636"/>
      <c r="F684" s="22"/>
      <c r="G684" s="637"/>
      <c r="H684" s="23"/>
      <c r="I684" s="20"/>
      <c r="J684" s="22"/>
      <c r="K684" s="638"/>
      <c r="L684" s="23"/>
      <c r="M684" s="20"/>
      <c r="N684" s="22"/>
      <c r="O684" s="637"/>
      <c r="P684" s="23"/>
      <c r="Q684" s="20"/>
      <c r="R684" s="24"/>
      <c r="S684" s="637"/>
      <c r="T684" s="23"/>
      <c r="U684" s="20"/>
      <c r="V684" s="24"/>
      <c r="W684" s="637"/>
      <c r="X684" s="23"/>
      <c r="Y684" s="20"/>
      <c r="Z684" s="24"/>
      <c r="AA684" s="666"/>
      <c r="AB684" s="23"/>
      <c r="AC684" s="20"/>
      <c r="AD684" s="24"/>
      <c r="AE684" s="637"/>
      <c r="AF684" s="29"/>
      <c r="AH684" s="185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26"/>
      <c r="B685" s="99"/>
      <c r="C685" s="782" t="s">
        <v>1</v>
      </c>
      <c r="D685" s="75" t="str">
        <f>AG683&amp;".3"</f>
        <v>K19.3</v>
      </c>
      <c r="E685" s="618"/>
      <c r="F685" s="622"/>
      <c r="G685" s="622"/>
      <c r="H685" s="639"/>
      <c r="I685" s="618"/>
      <c r="J685" s="620"/>
      <c r="K685" s="639"/>
      <c r="L685" s="623"/>
      <c r="M685" s="618"/>
      <c r="N685" s="619"/>
      <c r="O685" s="622"/>
      <c r="P685" s="623"/>
      <c r="Q685" s="618"/>
      <c r="R685" s="620"/>
      <c r="S685" s="622"/>
      <c r="T685" s="623"/>
      <c r="U685" s="618"/>
      <c r="V685" s="619"/>
      <c r="W685" s="622"/>
      <c r="X685" s="623"/>
      <c r="Y685" s="618"/>
      <c r="Z685" s="619"/>
      <c r="AA685" s="622"/>
      <c r="AB685" s="623"/>
      <c r="AC685" s="618"/>
      <c r="AD685" s="620"/>
      <c r="AE685" s="622"/>
      <c r="AF685" s="29"/>
      <c r="AH685" s="185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26"/>
      <c r="B686" s="99"/>
      <c r="C686" s="783"/>
      <c r="D686" s="75" t="str">
        <f>AG683&amp;".4"</f>
        <v>K19.4</v>
      </c>
      <c r="E686" s="20"/>
      <c r="F686" s="21"/>
      <c r="G686" s="637"/>
      <c r="H686" s="640"/>
      <c r="I686" s="20"/>
      <c r="J686" s="22"/>
      <c r="K686" s="638"/>
      <c r="L686" s="23"/>
      <c r="M686" s="20"/>
      <c r="N686" s="22"/>
      <c r="O686" s="637"/>
      <c r="P686" s="23"/>
      <c r="Q686" s="20"/>
      <c r="R686" s="24"/>
      <c r="S686" s="637"/>
      <c r="T686" s="23"/>
      <c r="U686" s="20"/>
      <c r="V686" s="24"/>
      <c r="W686" s="681"/>
      <c r="X686" s="23"/>
      <c r="Y686" s="20"/>
      <c r="Z686" s="621"/>
      <c r="AA686" s="671"/>
      <c r="AB686" s="642"/>
      <c r="AC686" s="20"/>
      <c r="AD686" s="24"/>
      <c r="AE686" s="637"/>
      <c r="AF686" s="29"/>
      <c r="AH686" s="185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26"/>
      <c r="B687" s="99"/>
      <c r="C687" s="784" t="s">
        <v>542</v>
      </c>
      <c r="D687" s="75" t="str">
        <f>AG683&amp;".5"</f>
        <v>K19.5</v>
      </c>
      <c r="E687" s="25"/>
      <c r="F687" s="26"/>
      <c r="G687" s="26"/>
      <c r="H687" s="635"/>
      <c r="I687" s="25"/>
      <c r="J687" s="28"/>
      <c r="K687" s="635"/>
      <c r="L687" s="29"/>
      <c r="M687" s="25"/>
      <c r="N687" s="28"/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/>
      <c r="Z687" s="33"/>
      <c r="AA687" s="643"/>
      <c r="AB687" s="644"/>
      <c r="AC687" s="25"/>
      <c r="AD687" s="27"/>
      <c r="AE687" s="26"/>
      <c r="AF687" s="29"/>
      <c r="AH687" s="185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26"/>
      <c r="B688" s="99"/>
      <c r="C688" s="784"/>
      <c r="D688" s="75" t="str">
        <f>AG683&amp;".6"</f>
        <v>K19.6</v>
      </c>
      <c r="E688" s="25"/>
      <c r="F688" s="26"/>
      <c r="G688" s="648"/>
      <c r="H688" s="635"/>
      <c r="I688" s="25"/>
      <c r="J688" s="28"/>
      <c r="K688" s="681"/>
      <c r="L688" s="29"/>
      <c r="M688" s="25"/>
      <c r="N688" s="28"/>
      <c r="O688" s="681"/>
      <c r="P688" s="29"/>
      <c r="Q688" s="25"/>
      <c r="R688" s="27"/>
      <c r="S688" s="681"/>
      <c r="T688" s="29"/>
      <c r="U688" s="25"/>
      <c r="V688" s="27"/>
      <c r="W688" s="648"/>
      <c r="X688" s="29"/>
      <c r="Y688" s="25"/>
      <c r="Z688" s="33"/>
      <c r="AA688" s="658"/>
      <c r="AB688" s="644"/>
      <c r="AC688" s="25"/>
      <c r="AD688" s="27"/>
      <c r="AE688" s="648"/>
      <c r="AF688" s="29"/>
      <c r="AH688" s="185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27">
        <v>20</v>
      </c>
      <c r="B689" s="98" t="str">
        <f>IF(AG689&lt;&gt;"",AH689,"")</f>
        <v>C.Xen</v>
      </c>
      <c r="C689" s="780" t="s">
        <v>0</v>
      </c>
      <c r="D689" s="76" t="str">
        <f>AG689&amp;".1"</f>
        <v>K20.1</v>
      </c>
      <c r="E689" s="15"/>
      <c r="F689" s="16"/>
      <c r="G689" s="16"/>
      <c r="H689" s="18"/>
      <c r="I689" s="15"/>
      <c r="J689" s="18"/>
      <c r="K689" s="645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657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326</v>
      </c>
      <c r="AH689" s="185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26"/>
      <c r="B690" s="101">
        <f>SUM(F689:F694,J689:J694,N689:N694,R689:R694,V689:V694,Z689:Z694,AD689:AD694)</f>
        <v>0</v>
      </c>
      <c r="C690" s="781"/>
      <c r="D690" s="75" t="str">
        <f>AG689&amp;".2"</f>
        <v>K20.2</v>
      </c>
      <c r="E690" s="636"/>
      <c r="F690" s="22"/>
      <c r="G690" s="637"/>
      <c r="H690" s="23"/>
      <c r="I690" s="20"/>
      <c r="J690" s="22"/>
      <c r="K690" s="638"/>
      <c r="L690" s="23"/>
      <c r="M690" s="20"/>
      <c r="N690" s="22"/>
      <c r="O690" s="637"/>
      <c r="P690" s="23"/>
      <c r="Q690" s="20"/>
      <c r="R690" s="24"/>
      <c r="S690" s="637"/>
      <c r="T690" s="23"/>
      <c r="U690" s="20"/>
      <c r="V690" s="24"/>
      <c r="W690" s="637"/>
      <c r="X690" s="23"/>
      <c r="Y690" s="20"/>
      <c r="Z690" s="24"/>
      <c r="AA690" s="637"/>
      <c r="AB690" s="23"/>
      <c r="AC690" s="20"/>
      <c r="AD690" s="24"/>
      <c r="AE690" s="637"/>
      <c r="AF690" s="29"/>
      <c r="AH690" s="185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26"/>
      <c r="B691" s="99"/>
      <c r="C691" s="782" t="s">
        <v>1</v>
      </c>
      <c r="D691" s="75" t="str">
        <f>AG689&amp;".3"</f>
        <v>K20.3</v>
      </c>
      <c r="E691" s="618"/>
      <c r="F691" s="622"/>
      <c r="G691" s="622"/>
      <c r="H691" s="639"/>
      <c r="I691" s="618"/>
      <c r="J691" s="620"/>
      <c r="K691" s="646"/>
      <c r="L691" s="623"/>
      <c r="M691" s="618"/>
      <c r="N691" s="619"/>
      <c r="O691" s="622"/>
      <c r="P691" s="623"/>
      <c r="Q691" s="618"/>
      <c r="R691" s="620"/>
      <c r="S691" s="622"/>
      <c r="T691" s="623"/>
      <c r="U691" s="618"/>
      <c r="V691" s="619"/>
      <c r="W691" s="622"/>
      <c r="X691" s="623"/>
      <c r="Y691" s="618"/>
      <c r="Z691" s="619"/>
      <c r="AA691" s="622"/>
      <c r="AB691" s="623"/>
      <c r="AC691" s="618"/>
      <c r="AD691" s="620"/>
      <c r="AE691" s="622"/>
      <c r="AF691" s="29"/>
      <c r="AH691" s="185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26"/>
      <c r="B692" s="99"/>
      <c r="C692" s="783"/>
      <c r="D692" s="75" t="str">
        <f>AG689&amp;".4"</f>
        <v>K20.4</v>
      </c>
      <c r="E692" s="20"/>
      <c r="F692" s="21"/>
      <c r="G692" s="637"/>
      <c r="H692" s="640"/>
      <c r="I692" s="20"/>
      <c r="J692" s="22"/>
      <c r="K692" s="638"/>
      <c r="L692" s="23"/>
      <c r="M692" s="20"/>
      <c r="N692" s="22"/>
      <c r="O692" s="637"/>
      <c r="P692" s="23"/>
      <c r="Q692" s="20"/>
      <c r="R692" s="24"/>
      <c r="S692" s="637"/>
      <c r="T692" s="23"/>
      <c r="U692" s="20"/>
      <c r="V692" s="24"/>
      <c r="W692" s="637"/>
      <c r="X692" s="23"/>
      <c r="Y692" s="20"/>
      <c r="Z692" s="621"/>
      <c r="AA692" s="641"/>
      <c r="AB692" s="642"/>
      <c r="AC692" s="20"/>
      <c r="AD692" s="24"/>
      <c r="AE692" s="637"/>
      <c r="AF692" s="29"/>
      <c r="AH692" s="185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26"/>
      <c r="B693" s="99"/>
      <c r="C693" s="784" t="s">
        <v>542</v>
      </c>
      <c r="D693" s="75" t="str">
        <f>AG689&amp;".5"</f>
        <v>K20.5</v>
      </c>
      <c r="E693" s="25"/>
      <c r="F693" s="26"/>
      <c r="G693" s="26"/>
      <c r="H693" s="635"/>
      <c r="I693" s="25"/>
      <c r="J693" s="28"/>
      <c r="K693" s="635"/>
      <c r="L693" s="29"/>
      <c r="M693" s="610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643"/>
      <c r="AB693" s="644"/>
      <c r="AC693" s="25"/>
      <c r="AD693" s="27"/>
      <c r="AE693" s="26"/>
      <c r="AF693" s="29"/>
      <c r="AH693" s="185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28"/>
      <c r="B694" s="100"/>
      <c r="C694" s="785"/>
      <c r="D694" s="75" t="str">
        <f>AG689&amp;".6"</f>
        <v>K20.6</v>
      </c>
      <c r="E694" s="40"/>
      <c r="F694" s="309"/>
      <c r="G694" s="624"/>
      <c r="H694" s="650"/>
      <c r="I694" s="40"/>
      <c r="J694" s="42"/>
      <c r="K694" s="651"/>
      <c r="L694" s="308"/>
      <c r="M694" s="40"/>
      <c r="N694" s="42"/>
      <c r="O694" s="624"/>
      <c r="P694" s="308"/>
      <c r="Q694" s="40"/>
      <c r="R694" s="41"/>
      <c r="S694" s="624"/>
      <c r="T694" s="308"/>
      <c r="U694" s="40"/>
      <c r="V694" s="41"/>
      <c r="W694" s="624"/>
      <c r="X694" s="308"/>
      <c r="Y694" s="40"/>
      <c r="Z694" s="43"/>
      <c r="AA694" s="655"/>
      <c r="AB694" s="653"/>
      <c r="AC694" s="40"/>
      <c r="AD694" s="41"/>
      <c r="AE694" s="624"/>
      <c r="AF694" s="29"/>
      <c r="AH694" s="185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26"/>
      <c r="B695" s="99"/>
      <c r="C695" s="126"/>
      <c r="D695" s="76" t="str">
        <f>AG695&amp;".1"</f>
        <v>.1</v>
      </c>
      <c r="E695" s="25"/>
      <c r="F695" s="26"/>
      <c r="G695" s="26"/>
      <c r="H695" s="26"/>
      <c r="I695" s="25"/>
      <c r="J695" s="28"/>
      <c r="K695" s="649"/>
      <c r="L695" s="29"/>
      <c r="M695" s="25"/>
      <c r="N695" s="28"/>
      <c r="O695" s="648"/>
      <c r="P695" s="29"/>
      <c r="Q695" s="25"/>
      <c r="R695" s="27"/>
      <c r="S695" s="648"/>
      <c r="T695" s="29"/>
      <c r="U695" s="25"/>
      <c r="V695" s="27"/>
      <c r="W695" s="648"/>
      <c r="X695" s="29"/>
      <c r="Y695" s="25"/>
      <c r="Z695" s="33"/>
      <c r="AA695" s="658"/>
      <c r="AB695" s="644"/>
      <c r="AC695" s="25"/>
      <c r="AD695" s="27"/>
      <c r="AE695" s="648"/>
      <c r="AF695" s="29"/>
      <c r="AH695" s="185"/>
      <c r="AI695" s="44" t="str">
        <f t="shared" si="14"/>
        <v/>
      </c>
    </row>
    <row r="696" spans="1:35" ht="12.65" customHeight="1" x14ac:dyDescent="0.25">
      <c r="A696" s="326"/>
      <c r="B696" s="99"/>
      <c r="C696" s="126"/>
      <c r="D696" s="75" t="str">
        <f>AG695&amp;".2"</f>
        <v>.2</v>
      </c>
      <c r="E696" s="25"/>
      <c r="F696" s="26"/>
      <c r="G696" s="26"/>
      <c r="H696" s="26"/>
      <c r="I696" s="25"/>
      <c r="J696" s="28"/>
      <c r="K696" s="649"/>
      <c r="L696" s="29"/>
      <c r="M696" s="25"/>
      <c r="N696" s="28"/>
      <c r="O696" s="648"/>
      <c r="P696" s="29"/>
      <c r="Q696" s="25"/>
      <c r="R696" s="27"/>
      <c r="S696" s="648"/>
      <c r="T696" s="29"/>
      <c r="U696" s="25"/>
      <c r="V696" s="27"/>
      <c r="W696" s="648"/>
      <c r="X696" s="29"/>
      <c r="Y696" s="25"/>
      <c r="Z696" s="33"/>
      <c r="AA696" s="658"/>
      <c r="AB696" s="644"/>
      <c r="AC696" s="25"/>
      <c r="AD696" s="27"/>
      <c r="AE696" s="648"/>
      <c r="AF696" s="29"/>
      <c r="AH696" s="185"/>
      <c r="AI696" s="44" t="str">
        <f t="shared" si="14"/>
        <v/>
      </c>
    </row>
    <row r="697" spans="1:35" ht="12.65" customHeight="1" x14ac:dyDescent="0.25">
      <c r="A697" s="326"/>
      <c r="B697" s="99"/>
      <c r="C697" s="126"/>
      <c r="D697" s="75" t="str">
        <f>AG695&amp;".3"</f>
        <v>.3</v>
      </c>
      <c r="E697" s="25"/>
      <c r="F697" s="26"/>
      <c r="G697" s="26"/>
      <c r="H697" s="26"/>
      <c r="I697" s="25"/>
      <c r="J697" s="28"/>
      <c r="K697" s="649"/>
      <c r="L697" s="29"/>
      <c r="M697" s="25"/>
      <c r="N697" s="28"/>
      <c r="O697" s="648"/>
      <c r="P697" s="29"/>
      <c r="Q697" s="25"/>
      <c r="R697" s="27"/>
      <c r="S697" s="648"/>
      <c r="T697" s="29"/>
      <c r="U697" s="25"/>
      <c r="V697" s="27"/>
      <c r="W697" s="648"/>
      <c r="X697" s="29"/>
      <c r="Y697" s="25"/>
      <c r="Z697" s="33"/>
      <c r="AA697" s="658"/>
      <c r="AB697" s="644"/>
      <c r="AC697" s="25"/>
      <c r="AD697" s="27"/>
      <c r="AE697" s="648"/>
      <c r="AF697" s="29"/>
      <c r="AH697" s="185"/>
      <c r="AI697" s="44" t="str">
        <f t="shared" si="14"/>
        <v/>
      </c>
    </row>
    <row r="698" spans="1:35" ht="12.65" customHeight="1" x14ac:dyDescent="0.25">
      <c r="A698" s="326"/>
      <c r="B698" s="99"/>
      <c r="C698" s="126"/>
      <c r="D698" s="75" t="str">
        <f>AG695&amp;".4"</f>
        <v>.4</v>
      </c>
      <c r="E698" s="25"/>
      <c r="F698" s="26"/>
      <c r="G698" s="26"/>
      <c r="H698" s="26"/>
      <c r="I698" s="25"/>
      <c r="J698" s="28"/>
      <c r="K698" s="649"/>
      <c r="L698" s="29"/>
      <c r="M698" s="25"/>
      <c r="N698" s="28"/>
      <c r="O698" s="648"/>
      <c r="P698" s="29"/>
      <c r="Q698" s="25"/>
      <c r="R698" s="27"/>
      <c r="S698" s="648"/>
      <c r="T698" s="29"/>
      <c r="U698" s="25"/>
      <c r="V698" s="27"/>
      <c r="W698" s="648"/>
      <c r="X698" s="29"/>
      <c r="Y698" s="25"/>
      <c r="Z698" s="33"/>
      <c r="AA698" s="658"/>
      <c r="AB698" s="644"/>
      <c r="AC698" s="25"/>
      <c r="AD698" s="27"/>
      <c r="AE698" s="648"/>
      <c r="AF698" s="29"/>
      <c r="AH698" s="185"/>
      <c r="AI698" s="44" t="str">
        <f t="shared" si="14"/>
        <v/>
      </c>
    </row>
    <row r="699" spans="1:35" ht="12.65" customHeight="1" x14ac:dyDescent="0.25">
      <c r="A699" s="326"/>
      <c r="B699" s="99"/>
      <c r="C699" s="126"/>
      <c r="D699" s="75" t="str">
        <f>AG695&amp;".5"</f>
        <v>.5</v>
      </c>
      <c r="E699" s="25"/>
      <c r="F699" s="26"/>
      <c r="G699" s="26"/>
      <c r="H699" s="26"/>
      <c r="I699" s="25"/>
      <c r="J699" s="28"/>
      <c r="K699" s="649"/>
      <c r="L699" s="29"/>
      <c r="M699" s="25"/>
      <c r="N699" s="28"/>
      <c r="O699" s="648"/>
      <c r="P699" s="29"/>
      <c r="Q699" s="25"/>
      <c r="R699" s="27"/>
      <c r="S699" s="648"/>
      <c r="T699" s="29"/>
      <c r="U699" s="25"/>
      <c r="V699" s="27"/>
      <c r="W699" s="648"/>
      <c r="X699" s="29"/>
      <c r="Y699" s="25"/>
      <c r="Z699" s="33"/>
      <c r="AA699" s="658"/>
      <c r="AB699" s="644"/>
      <c r="AC699" s="25"/>
      <c r="AD699" s="27"/>
      <c r="AE699" s="648"/>
      <c r="AF699" s="29"/>
      <c r="AH699" s="185"/>
      <c r="AI699" s="44" t="str">
        <f t="shared" si="14"/>
        <v/>
      </c>
    </row>
    <row r="700" spans="1:35" ht="12.65" customHeight="1" x14ac:dyDescent="0.25">
      <c r="A700" s="326"/>
      <c r="B700" s="99"/>
      <c r="C700" s="126"/>
      <c r="D700" s="75" t="str">
        <f>AG695&amp;".6"</f>
        <v>.6</v>
      </c>
      <c r="E700" s="25"/>
      <c r="F700" s="26"/>
      <c r="G700" s="26"/>
      <c r="H700" s="26"/>
      <c r="I700" s="25"/>
      <c r="J700" s="28"/>
      <c r="K700" s="649"/>
      <c r="L700" s="29"/>
      <c r="M700" s="25"/>
      <c r="N700" s="28"/>
      <c r="O700" s="648"/>
      <c r="P700" s="29"/>
      <c r="Q700" s="25"/>
      <c r="R700" s="27"/>
      <c r="S700" s="648"/>
      <c r="T700" s="29"/>
      <c r="U700" s="25"/>
      <c r="V700" s="27"/>
      <c r="W700" s="648"/>
      <c r="X700" s="29"/>
      <c r="Y700" s="25"/>
      <c r="Z700" s="33"/>
      <c r="AA700" s="658"/>
      <c r="AB700" s="644"/>
      <c r="AC700" s="25"/>
      <c r="AD700" s="27"/>
      <c r="AE700" s="648"/>
      <c r="AF700" s="29"/>
      <c r="AH700" s="185"/>
      <c r="AI700" s="44" t="str">
        <f t="shared" si="14"/>
        <v/>
      </c>
    </row>
    <row r="701" spans="1:35" ht="12.65" customHeight="1" x14ac:dyDescent="0.25">
      <c r="A701" s="327">
        <v>1</v>
      </c>
      <c r="B701" s="98" t="str">
        <f>IF(AG701&lt;&gt;"",AH701,"")</f>
        <v>C.An</v>
      </c>
      <c r="C701" s="780" t="s">
        <v>0</v>
      </c>
      <c r="D701" s="76" t="str">
        <f>AG701&amp;".1"</f>
        <v>T12.1</v>
      </c>
      <c r="E701" s="15"/>
      <c r="F701" s="16"/>
      <c r="G701" s="16"/>
      <c r="H701" s="18"/>
      <c r="I701" s="15"/>
      <c r="J701" s="18"/>
      <c r="K701" s="645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1259</v>
      </c>
      <c r="V701" s="18">
        <v>3</v>
      </c>
      <c r="W701" s="16" t="s">
        <v>440</v>
      </c>
      <c r="X701" s="19"/>
      <c r="Y701" s="15"/>
      <c r="Z701" s="18"/>
      <c r="AA701" s="16"/>
      <c r="AB701" s="19"/>
      <c r="AC701" s="15" t="s">
        <v>5085</v>
      </c>
      <c r="AD701" s="17">
        <v>5</v>
      </c>
      <c r="AE701" s="16"/>
      <c r="AF701" s="19"/>
      <c r="AG701" s="184" t="s">
        <v>329</v>
      </c>
      <c r="AH701" s="185" t="str">
        <f>IF(AG701&lt;&gt;"",VLOOKUP(AG701,MAGV!$B$6:$G$172,2,0),"")</f>
        <v>C.An</v>
      </c>
      <c r="AI701" s="44">
        <f t="shared" si="14"/>
        <v>24</v>
      </c>
    </row>
    <row r="702" spans="1:35" ht="12" customHeight="1" x14ac:dyDescent="0.25">
      <c r="A702" s="326"/>
      <c r="B702" s="101">
        <f>SUM(F701:F706,J701:J706,N701:N706,R701:R706,V701:V706,Z701:Z706,AD701:AD706)</f>
        <v>24</v>
      </c>
      <c r="C702" s="781"/>
      <c r="D702" s="75" t="str">
        <f>AG701&amp;".2"</f>
        <v>T12.2</v>
      </c>
      <c r="E702" s="636"/>
      <c r="F702" s="22"/>
      <c r="G702" s="637"/>
      <c r="H702" s="23"/>
      <c r="I702" s="20"/>
      <c r="J702" s="22"/>
      <c r="K702" s="637"/>
      <c r="L702" s="23"/>
      <c r="M702" s="20"/>
      <c r="N702" s="22"/>
      <c r="O702" s="637"/>
      <c r="P702" s="23"/>
      <c r="Q702" s="20"/>
      <c r="R702" s="24"/>
      <c r="S702" s="637"/>
      <c r="T702" s="23"/>
      <c r="U702" s="20"/>
      <c r="V702" s="24"/>
      <c r="W702" s="489" t="s">
        <v>5002</v>
      </c>
      <c r="X702" s="23"/>
      <c r="Y702" s="20"/>
      <c r="Z702" s="24"/>
      <c r="AA702" s="637"/>
      <c r="AB702" s="23"/>
      <c r="AC702" s="20"/>
      <c r="AD702" s="24"/>
      <c r="AE702" s="489" t="s">
        <v>5086</v>
      </c>
      <c r="AF702" s="23"/>
      <c r="AH702" s="185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26"/>
      <c r="B703" s="99"/>
      <c r="C703" s="782" t="s">
        <v>1</v>
      </c>
      <c r="D703" s="75" t="str">
        <f>AG701&amp;".3"</f>
        <v>T12.3</v>
      </c>
      <c r="E703" s="618" t="s">
        <v>1259</v>
      </c>
      <c r="F703" s="622">
        <v>4</v>
      </c>
      <c r="G703" s="622" t="s">
        <v>440</v>
      </c>
      <c r="H703" s="639"/>
      <c r="I703" s="618"/>
      <c r="J703" s="620"/>
      <c r="K703" s="639"/>
      <c r="L703" s="623"/>
      <c r="M703" s="618" t="s">
        <v>1259</v>
      </c>
      <c r="N703" s="619">
        <v>4</v>
      </c>
      <c r="O703" s="622" t="s">
        <v>440</v>
      </c>
      <c r="P703" s="623"/>
      <c r="Q703" s="618" t="s">
        <v>1259</v>
      </c>
      <c r="R703" s="620">
        <v>4</v>
      </c>
      <c r="S703" s="622" t="s">
        <v>440</v>
      </c>
      <c r="T703" s="623"/>
      <c r="U703" s="618"/>
      <c r="V703" s="619"/>
      <c r="W703" s="622"/>
      <c r="X703" s="623"/>
      <c r="Y703" s="618"/>
      <c r="Z703" s="619"/>
      <c r="AA703" s="622"/>
      <c r="AB703" s="623"/>
      <c r="AC703" s="618" t="s">
        <v>5085</v>
      </c>
      <c r="AD703" s="620">
        <v>4</v>
      </c>
      <c r="AE703" s="622"/>
      <c r="AF703" s="29"/>
      <c r="AH703" s="185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26"/>
      <c r="B704" s="99"/>
      <c r="C704" s="783"/>
      <c r="D704" s="75" t="str">
        <f>AG701&amp;".4"</f>
        <v>T12.4</v>
      </c>
      <c r="E704" s="20"/>
      <c r="F704" s="21"/>
      <c r="G704" s="489" t="s">
        <v>4993</v>
      </c>
      <c r="H704" s="640"/>
      <c r="I704" s="20"/>
      <c r="J704" s="22"/>
      <c r="K704" s="637"/>
      <c r="L704" s="23"/>
      <c r="M704" s="20"/>
      <c r="N704" s="22"/>
      <c r="O704" s="489" t="s">
        <v>5042</v>
      </c>
      <c r="P704" s="23"/>
      <c r="Q704" s="20"/>
      <c r="R704" s="24"/>
      <c r="S704" s="489" t="s">
        <v>4996</v>
      </c>
      <c r="T704" s="23"/>
      <c r="U704" s="20"/>
      <c r="V704" s="24"/>
      <c r="W704" s="637"/>
      <c r="X704" s="23"/>
      <c r="Y704" s="20"/>
      <c r="Z704" s="621"/>
      <c r="AA704" s="641"/>
      <c r="AB704" s="642"/>
      <c r="AC704" s="20"/>
      <c r="AD704" s="24"/>
      <c r="AE704" s="489" t="s">
        <v>5086</v>
      </c>
      <c r="AF704" s="29"/>
      <c r="AH704" s="185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26"/>
      <c r="B705" s="99"/>
      <c r="C705" s="784" t="s">
        <v>542</v>
      </c>
      <c r="D705" s="75" t="str">
        <f>AG701&amp;".5"</f>
        <v>T12.5</v>
      </c>
      <c r="E705" s="25"/>
      <c r="F705" s="26"/>
      <c r="G705" s="26"/>
      <c r="H705" s="635"/>
      <c r="I705" s="25"/>
      <c r="J705" s="28"/>
      <c r="K705" s="635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643"/>
      <c r="AB705" s="644"/>
      <c r="AC705" s="25"/>
      <c r="AD705" s="27"/>
      <c r="AE705" s="26"/>
      <c r="AF705" s="29"/>
      <c r="AH705" s="185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26"/>
      <c r="B706" s="99"/>
      <c r="C706" s="784"/>
      <c r="D706" s="75" t="str">
        <f>AG701&amp;".6"</f>
        <v>T12.6</v>
      </c>
      <c r="E706" s="25"/>
      <c r="F706" s="26"/>
      <c r="G706" s="648"/>
      <c r="H706" s="635"/>
      <c r="I706" s="25"/>
      <c r="J706" s="28"/>
      <c r="K706" s="649"/>
      <c r="L706" s="29"/>
      <c r="M706" s="25"/>
      <c r="N706" s="28"/>
      <c r="O706" s="648"/>
      <c r="P706" s="29"/>
      <c r="Q706" s="25"/>
      <c r="R706" s="27"/>
      <c r="S706" s="648"/>
      <c r="T706" s="29"/>
      <c r="U706" s="25"/>
      <c r="V706" s="27"/>
      <c r="W706" s="648"/>
      <c r="X706" s="29"/>
      <c r="Y706" s="25"/>
      <c r="Z706" s="33"/>
      <c r="AA706" s="658"/>
      <c r="AB706" s="644"/>
      <c r="AC706" s="25"/>
      <c r="AD706" s="27"/>
      <c r="AE706" s="648"/>
      <c r="AF706" s="29"/>
      <c r="AH706" s="185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27">
        <v>2</v>
      </c>
      <c r="B707" s="98" t="str">
        <f>IF(AG707&lt;&gt;"",AH707,"")</f>
        <v xml:space="preserve">Th.Đ. Anh </v>
      </c>
      <c r="C707" s="788" t="s">
        <v>0</v>
      </c>
      <c r="D707" s="76" t="str">
        <f>AG707&amp;".1"</f>
        <v>T17.1</v>
      </c>
      <c r="E707" s="15"/>
      <c r="F707" s="16"/>
      <c r="G707" s="16"/>
      <c r="H707" s="18"/>
      <c r="I707" s="15"/>
      <c r="J707" s="18"/>
      <c r="K707" s="645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 t="s">
        <v>3200</v>
      </c>
      <c r="Z707" s="18">
        <v>5</v>
      </c>
      <c r="AA707" s="16"/>
      <c r="AB707" s="19"/>
      <c r="AC707" s="15"/>
      <c r="AD707" s="17"/>
      <c r="AE707" s="16"/>
      <c r="AF707" s="19"/>
      <c r="AG707" s="184" t="s">
        <v>705</v>
      </c>
      <c r="AH707" s="185" t="str">
        <f>IF(AG707&lt;&gt;"",VLOOKUP(AG707,MAGV!$B$6:$G$172,2,0),"")</f>
        <v xml:space="preserve">Th.Đ. Anh </v>
      </c>
      <c r="AI707" s="44">
        <f t="shared" si="14"/>
        <v>15</v>
      </c>
    </row>
    <row r="708" spans="1:35" ht="12" customHeight="1" x14ac:dyDescent="0.25">
      <c r="A708" s="326"/>
      <c r="B708" s="101">
        <f>SUM(F707:F712,J707:J712,N707:N712,R707:R712,V707:V712,Z707:Z712,AD707:AD712)</f>
        <v>15</v>
      </c>
      <c r="C708" s="783"/>
      <c r="D708" s="75" t="str">
        <f>AG707&amp;".2"</f>
        <v>T17.2</v>
      </c>
      <c r="E708" s="636"/>
      <c r="F708" s="22"/>
      <c r="G708" s="637"/>
      <c r="H708" s="23"/>
      <c r="I708" s="20"/>
      <c r="J708" s="22"/>
      <c r="K708" s="638"/>
      <c r="L708" s="23"/>
      <c r="M708" s="20"/>
      <c r="N708" s="22"/>
      <c r="O708" s="637"/>
      <c r="P708" s="23"/>
      <c r="Q708" s="20"/>
      <c r="R708" s="24"/>
      <c r="S708" s="637"/>
      <c r="T708" s="23"/>
      <c r="U708" s="20"/>
      <c r="V708" s="24"/>
      <c r="W708" s="637"/>
      <c r="X708" s="23"/>
      <c r="Y708" s="20"/>
      <c r="Z708" s="24"/>
      <c r="AA708" s="637" t="s">
        <v>5028</v>
      </c>
      <c r="AB708" s="23"/>
      <c r="AC708" s="20"/>
      <c r="AD708" s="24"/>
      <c r="AE708" s="637"/>
      <c r="AF708" s="23"/>
      <c r="AH708" s="185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26"/>
      <c r="B709" s="99"/>
      <c r="C709" s="782" t="s">
        <v>1</v>
      </c>
      <c r="D709" s="75" t="str">
        <f>AG707&amp;".3"</f>
        <v>T17.3</v>
      </c>
      <c r="E709" s="618"/>
      <c r="F709" s="622"/>
      <c r="G709" s="622"/>
      <c r="H709" s="639"/>
      <c r="I709" s="618"/>
      <c r="J709" s="620"/>
      <c r="K709" s="639"/>
      <c r="L709" s="623"/>
      <c r="M709" s="618"/>
      <c r="N709" s="619"/>
      <c r="O709" s="622"/>
      <c r="P709" s="623"/>
      <c r="Q709" s="618"/>
      <c r="R709" s="620"/>
      <c r="S709" s="647"/>
      <c r="T709" s="623"/>
      <c r="U709" s="618" t="s">
        <v>3200</v>
      </c>
      <c r="V709" s="619">
        <v>5</v>
      </c>
      <c r="W709" s="622"/>
      <c r="X709" s="623"/>
      <c r="Y709" s="618" t="s">
        <v>3200</v>
      </c>
      <c r="Z709" s="619">
        <v>5</v>
      </c>
      <c r="AA709" s="622"/>
      <c r="AB709" s="623"/>
      <c r="AC709" s="618"/>
      <c r="AD709" s="620"/>
      <c r="AE709" s="622"/>
      <c r="AF709" s="29"/>
      <c r="AH709" s="185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26"/>
      <c r="B710" s="99"/>
      <c r="C710" s="783"/>
      <c r="D710" s="75" t="str">
        <f>AG707&amp;".4"</f>
        <v>T17.4</v>
      </c>
      <c r="E710" s="20"/>
      <c r="F710" s="21"/>
      <c r="G710" s="637"/>
      <c r="H710" s="640"/>
      <c r="I710" s="20"/>
      <c r="J710" s="22"/>
      <c r="K710" s="638"/>
      <c r="L710" s="23"/>
      <c r="M710" s="20"/>
      <c r="N710" s="22"/>
      <c r="O710" s="637"/>
      <c r="P710" s="23"/>
      <c r="Q710" s="20"/>
      <c r="R710" s="24"/>
      <c r="S710" s="637"/>
      <c r="T710" s="23"/>
      <c r="U710" s="20"/>
      <c r="V710" s="24"/>
      <c r="W710" s="637" t="s">
        <v>5028</v>
      </c>
      <c r="X710" s="23"/>
      <c r="Y710" s="20"/>
      <c r="Z710" s="621"/>
      <c r="AA710" s="641" t="s">
        <v>5028</v>
      </c>
      <c r="AB710" s="642"/>
      <c r="AC710" s="20"/>
      <c r="AD710" s="24"/>
      <c r="AE710" s="637"/>
      <c r="AF710" s="29"/>
      <c r="AH710" s="185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26"/>
      <c r="B711" s="99"/>
      <c r="C711" s="782" t="s">
        <v>542</v>
      </c>
      <c r="D711" s="75" t="str">
        <f>AG707&amp;".5"</f>
        <v>T17.5</v>
      </c>
      <c r="E711" s="25"/>
      <c r="F711" s="26"/>
      <c r="G711" s="26"/>
      <c r="H711" s="635"/>
      <c r="I711" s="25"/>
      <c r="J711" s="28"/>
      <c r="K711" s="635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648"/>
      <c r="X711" s="29"/>
      <c r="Y711" s="25"/>
      <c r="Z711" s="33"/>
      <c r="AA711" s="643"/>
      <c r="AB711" s="644"/>
      <c r="AC711" s="25"/>
      <c r="AD711" s="27"/>
      <c r="AE711" s="26"/>
      <c r="AF711" s="29"/>
      <c r="AH711" s="185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26"/>
      <c r="B712" s="99"/>
      <c r="C712" s="787"/>
      <c r="D712" s="75" t="str">
        <f>AG707&amp;".6"</f>
        <v>T17.6</v>
      </c>
      <c r="E712" s="25"/>
      <c r="F712" s="26"/>
      <c r="G712" s="648"/>
      <c r="H712" s="635"/>
      <c r="I712" s="25"/>
      <c r="J712" s="28"/>
      <c r="K712" s="649"/>
      <c r="L712" s="29"/>
      <c r="M712" s="25"/>
      <c r="N712" s="28"/>
      <c r="O712" s="648"/>
      <c r="P712" s="29"/>
      <c r="Q712" s="25"/>
      <c r="R712" s="27"/>
      <c r="S712" s="648"/>
      <c r="T712" s="29"/>
      <c r="U712" s="25"/>
      <c r="V712" s="27"/>
      <c r="W712" s="648"/>
      <c r="X712" s="29"/>
      <c r="Y712" s="25"/>
      <c r="Z712" s="33"/>
      <c r="AA712" s="643"/>
      <c r="AB712" s="644"/>
      <c r="AC712" s="25"/>
      <c r="AD712" s="27"/>
      <c r="AE712" s="26"/>
      <c r="AF712" s="29"/>
      <c r="AH712" s="185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27">
        <v>3</v>
      </c>
      <c r="B713" s="98" t="s">
        <v>553</v>
      </c>
      <c r="C713" s="788" t="s">
        <v>0</v>
      </c>
      <c r="D713" s="76" t="str">
        <f>AG713&amp;".1"</f>
        <v>T01.1</v>
      </c>
      <c r="E713" s="15"/>
      <c r="F713" s="16"/>
      <c r="G713" s="16"/>
      <c r="H713" s="18"/>
      <c r="I713" s="15" t="s">
        <v>3191</v>
      </c>
      <c r="J713" s="18">
        <v>3</v>
      </c>
      <c r="K713" s="645" t="s">
        <v>402</v>
      </c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4" t="s">
        <v>4681</v>
      </c>
      <c r="AH713" s="185" t="str">
        <f>IF(AG713&lt;&gt;"",VLOOKUP(AG713,MAGV!$B$6:$G$172,2,0),"")</f>
        <v>C.Nhung</v>
      </c>
      <c r="AI713" s="44">
        <f t="shared" si="15"/>
        <v>6</v>
      </c>
    </row>
    <row r="714" spans="1:35" ht="12" customHeight="1" x14ac:dyDescent="0.25">
      <c r="A714" s="326"/>
      <c r="B714" s="101">
        <f>SUM(F713:F718,J713:J718,N713:N718,R713:R718,V713:V718,Z713:Z718,AD713:AD718)</f>
        <v>6</v>
      </c>
      <c r="C714" s="783"/>
      <c r="D714" s="75" t="str">
        <f>AG713&amp;".2"</f>
        <v>T01.2</v>
      </c>
      <c r="E714" s="636"/>
      <c r="F714" s="22"/>
      <c r="G714" s="637"/>
      <c r="H714" s="23"/>
      <c r="I714" s="20"/>
      <c r="J714" s="22"/>
      <c r="K714" s="704" t="s">
        <v>5002</v>
      </c>
      <c r="L714" s="23"/>
      <c r="M714" s="20"/>
      <c r="N714" s="22"/>
      <c r="O714" s="637"/>
      <c r="P714" s="23"/>
      <c r="Q714" s="20"/>
      <c r="R714" s="24"/>
      <c r="S714" s="637"/>
      <c r="T714" s="23"/>
      <c r="U714" s="20"/>
      <c r="V714" s="24"/>
      <c r="W714" s="637"/>
      <c r="X714" s="23"/>
      <c r="Y714" s="20"/>
      <c r="Z714" s="24"/>
      <c r="AA714" s="637"/>
      <c r="AB714" s="23"/>
      <c r="AC714" s="20"/>
      <c r="AD714" s="24"/>
      <c r="AE714" s="637"/>
      <c r="AF714" s="23"/>
      <c r="AH714" s="185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26"/>
      <c r="B715" s="99"/>
      <c r="C715" s="782" t="s">
        <v>1</v>
      </c>
      <c r="D715" s="75" t="str">
        <f>AG713&amp;".3"</f>
        <v>T01.3</v>
      </c>
      <c r="E715" s="618"/>
      <c r="F715" s="622"/>
      <c r="G715" s="622"/>
      <c r="H715" s="639"/>
      <c r="I715" s="618"/>
      <c r="J715" s="620"/>
      <c r="K715" s="639"/>
      <c r="L715" s="623"/>
      <c r="M715" s="618"/>
      <c r="N715" s="619"/>
      <c r="O715" s="622"/>
      <c r="P715" s="623"/>
      <c r="Q715" s="618" t="s">
        <v>3191</v>
      </c>
      <c r="R715" s="620">
        <v>3</v>
      </c>
      <c r="S715" s="622" t="s">
        <v>402</v>
      </c>
      <c r="T715" s="623"/>
      <c r="U715" s="618"/>
      <c r="V715" s="619"/>
      <c r="W715" s="647"/>
      <c r="X715" s="623"/>
      <c r="Y715" s="618"/>
      <c r="Z715" s="619"/>
      <c r="AA715" s="647"/>
      <c r="AB715" s="623"/>
      <c r="AC715" s="618"/>
      <c r="AD715" s="620"/>
      <c r="AE715" s="622"/>
      <c r="AF715" s="29"/>
      <c r="AH715" s="185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26"/>
      <c r="B716" s="99"/>
      <c r="C716" s="783"/>
      <c r="D716" s="75" t="str">
        <f>AG713&amp;".4"</f>
        <v>T01.4</v>
      </c>
      <c r="E716" s="20"/>
      <c r="F716" s="21"/>
      <c r="G716" s="637"/>
      <c r="H716" s="640"/>
      <c r="I716" s="20"/>
      <c r="J716" s="22"/>
      <c r="K716" s="638"/>
      <c r="L716" s="23"/>
      <c r="M716" s="20"/>
      <c r="N716" s="22"/>
      <c r="O716" s="637"/>
      <c r="P716" s="23"/>
      <c r="Q716" s="20"/>
      <c r="R716" s="24"/>
      <c r="S716" s="489" t="s">
        <v>5067</v>
      </c>
      <c r="T716" s="23"/>
      <c r="U716" s="20"/>
      <c r="V716" s="24"/>
      <c r="W716" s="637"/>
      <c r="X716" s="23"/>
      <c r="Y716" s="20"/>
      <c r="Z716" s="621"/>
      <c r="AA716" s="641"/>
      <c r="AB716" s="642"/>
      <c r="AC716" s="20"/>
      <c r="AD716" s="24"/>
      <c r="AE716" s="637"/>
      <c r="AF716" s="29"/>
      <c r="AH716" s="185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26"/>
      <c r="B717" s="99"/>
      <c r="C717" s="782" t="s">
        <v>542</v>
      </c>
      <c r="D717" s="75" t="str">
        <f>AG713&amp;".5"</f>
        <v>T01.5</v>
      </c>
      <c r="E717" s="610"/>
      <c r="F717" s="26"/>
      <c r="G717" s="26"/>
      <c r="H717" s="635"/>
      <c r="I717" s="25"/>
      <c r="J717" s="28"/>
      <c r="K717" s="635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643"/>
      <c r="AB717" s="644"/>
      <c r="AC717" s="25"/>
      <c r="AD717" s="27"/>
      <c r="AE717" s="26"/>
      <c r="AF717" s="29"/>
      <c r="AH717" s="185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26"/>
      <c r="B718" s="99"/>
      <c r="C718" s="787"/>
      <c r="D718" s="75" t="str">
        <f>AG713&amp;".6"</f>
        <v>T01.6</v>
      </c>
      <c r="E718" s="25"/>
      <c r="F718" s="26"/>
      <c r="G718" s="648"/>
      <c r="H718" s="635"/>
      <c r="I718" s="25"/>
      <c r="J718" s="28"/>
      <c r="K718" s="649"/>
      <c r="L718" s="29"/>
      <c r="M718" s="25"/>
      <c r="N718" s="28"/>
      <c r="O718" s="648"/>
      <c r="P718" s="29"/>
      <c r="Q718" s="25"/>
      <c r="R718" s="27"/>
      <c r="S718" s="648"/>
      <c r="T718" s="29"/>
      <c r="U718" s="25"/>
      <c r="V718" s="27"/>
      <c r="W718" s="648"/>
      <c r="X718" s="29"/>
      <c r="Y718" s="25"/>
      <c r="Z718" s="33"/>
      <c r="AA718" s="643"/>
      <c r="AB718" s="644"/>
      <c r="AC718" s="25"/>
      <c r="AD718" s="27"/>
      <c r="AE718" s="26"/>
      <c r="AF718" s="29"/>
      <c r="AH718" s="185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27">
        <v>4</v>
      </c>
      <c r="B719" s="98" t="str">
        <f>IF(AG719&lt;&gt;"",AH719,"")</f>
        <v>Th.Hoàng</v>
      </c>
      <c r="C719" s="788" t="s">
        <v>0</v>
      </c>
      <c r="D719" s="76" t="str">
        <f>AG719&amp;".1"</f>
        <v>T04.1</v>
      </c>
      <c r="E719" s="15" t="s">
        <v>1260</v>
      </c>
      <c r="F719" s="16">
        <v>3</v>
      </c>
      <c r="G719" s="16" t="s">
        <v>403</v>
      </c>
      <c r="H719" s="18"/>
      <c r="I719" s="15"/>
      <c r="J719" s="18"/>
      <c r="K719" s="645"/>
      <c r="L719" s="19"/>
      <c r="M719" s="15"/>
      <c r="N719" s="18"/>
      <c r="O719" s="16"/>
      <c r="P719" s="19"/>
      <c r="Q719" s="15"/>
      <c r="R719" s="17"/>
      <c r="S719" s="657"/>
      <c r="T719" s="19"/>
      <c r="U719" s="15"/>
      <c r="V719" s="18"/>
      <c r="W719" s="657"/>
      <c r="X719" s="19"/>
      <c r="Y719" s="15"/>
      <c r="Z719" s="18"/>
      <c r="AA719" s="16"/>
      <c r="AB719" s="19"/>
      <c r="AC719" s="15"/>
      <c r="AD719" s="17"/>
      <c r="AE719" s="16"/>
      <c r="AF719" s="19"/>
      <c r="AG719" s="184" t="s">
        <v>334</v>
      </c>
      <c r="AH719" s="185" t="str">
        <f>IF(AG719&lt;&gt;"",VLOOKUP(AG719,MAGV!$B$6:$G$172,2,0),"")</f>
        <v>Th.Hoàng</v>
      </c>
      <c r="AI719" s="44">
        <f t="shared" si="15"/>
        <v>12</v>
      </c>
    </row>
    <row r="720" spans="1:35" ht="12" customHeight="1" x14ac:dyDescent="0.25">
      <c r="A720" s="326"/>
      <c r="B720" s="101">
        <f>SUM(F719:F724,J719:J724,N719:N724,R719:R724,V719:V724,Z719:Z724,AD719:AD724)</f>
        <v>12</v>
      </c>
      <c r="C720" s="783"/>
      <c r="D720" s="75" t="str">
        <f>AG719&amp;".2"</f>
        <v>T04.2</v>
      </c>
      <c r="E720" s="636"/>
      <c r="F720" s="22"/>
      <c r="G720" s="489" t="s">
        <v>5000</v>
      </c>
      <c r="H720" s="23"/>
      <c r="I720" s="20"/>
      <c r="J720" s="22"/>
      <c r="K720" s="638"/>
      <c r="L720" s="23"/>
      <c r="M720" s="20"/>
      <c r="N720" s="22"/>
      <c r="O720" s="637"/>
      <c r="P720" s="23"/>
      <c r="Q720" s="20"/>
      <c r="R720" s="24"/>
      <c r="S720" s="637"/>
      <c r="T720" s="23"/>
      <c r="U720" s="20"/>
      <c r="V720" s="24"/>
      <c r="W720" s="637"/>
      <c r="X720" s="23"/>
      <c r="Y720" s="20"/>
      <c r="Z720" s="24"/>
      <c r="AA720" s="637"/>
      <c r="AB720" s="23"/>
      <c r="AC720" s="20"/>
      <c r="AD720" s="24"/>
      <c r="AE720" s="666"/>
      <c r="AF720" s="23"/>
      <c r="AH720" s="185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26"/>
      <c r="B721" s="99"/>
      <c r="C721" s="782" t="s">
        <v>1</v>
      </c>
      <c r="D721" s="75" t="str">
        <f>AG719&amp;".3"</f>
        <v>T04.3</v>
      </c>
      <c r="E721" s="618"/>
      <c r="F721" s="622"/>
      <c r="G721" s="622"/>
      <c r="H721" s="639"/>
      <c r="I721" s="618" t="s">
        <v>1260</v>
      </c>
      <c r="J721" s="620">
        <v>3</v>
      </c>
      <c r="K721" s="639"/>
      <c r="L721" s="623"/>
      <c r="M721" s="618"/>
      <c r="N721" s="619"/>
      <c r="O721" s="622"/>
      <c r="P721" s="623"/>
      <c r="Q721" s="618" t="s">
        <v>1260</v>
      </c>
      <c r="R721" s="620">
        <v>3</v>
      </c>
      <c r="S721" s="622" t="s">
        <v>403</v>
      </c>
      <c r="T721" s="623"/>
      <c r="U721" s="618" t="s">
        <v>1260</v>
      </c>
      <c r="V721" s="619">
        <v>3</v>
      </c>
      <c r="W721" s="622"/>
      <c r="X721" s="623"/>
      <c r="Y721" s="654"/>
      <c r="Z721" s="619"/>
      <c r="AA721" s="622"/>
      <c r="AB721" s="623"/>
      <c r="AC721" s="618"/>
      <c r="AD721" s="620"/>
      <c r="AE721" s="622"/>
      <c r="AF721" s="29"/>
      <c r="AH721" s="185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26"/>
      <c r="B722" s="99"/>
      <c r="C722" s="783"/>
      <c r="D722" s="75" t="str">
        <f>AG719&amp;".4"</f>
        <v>T04.4</v>
      </c>
      <c r="E722" s="20"/>
      <c r="F722" s="21"/>
      <c r="G722" s="637"/>
      <c r="H722" s="640"/>
      <c r="I722" s="20"/>
      <c r="J722" s="22"/>
      <c r="K722" s="638" t="s">
        <v>4672</v>
      </c>
      <c r="L722" s="23"/>
      <c r="M722" s="20"/>
      <c r="N722" s="22"/>
      <c r="O722" s="637"/>
      <c r="P722" s="23"/>
      <c r="Q722" s="20"/>
      <c r="R722" s="24"/>
      <c r="S722" s="489" t="s">
        <v>4957</v>
      </c>
      <c r="T722" s="23"/>
      <c r="U722" s="20"/>
      <c r="V722" s="24"/>
      <c r="W722" s="637" t="s">
        <v>4898</v>
      </c>
      <c r="X722" s="23"/>
      <c r="Y722" s="20"/>
      <c r="Z722" s="621"/>
      <c r="AA722" s="641"/>
      <c r="AB722" s="642"/>
      <c r="AC722" s="20"/>
      <c r="AD722" s="24"/>
      <c r="AE722" s="666"/>
      <c r="AF722" s="29"/>
      <c r="AH722" s="185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26"/>
      <c r="B723" s="99"/>
      <c r="C723" s="782" t="s">
        <v>542</v>
      </c>
      <c r="D723" s="75" t="str">
        <f>AG719&amp;".5"</f>
        <v>T04.5</v>
      </c>
      <c r="E723" s="25"/>
      <c r="F723" s="26"/>
      <c r="G723" s="26"/>
      <c r="H723" s="635"/>
      <c r="I723" s="25"/>
      <c r="J723" s="28"/>
      <c r="K723" s="635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643"/>
      <c r="AB723" s="644"/>
      <c r="AC723" s="25"/>
      <c r="AD723" s="27"/>
      <c r="AE723" s="26"/>
      <c r="AF723" s="29"/>
      <c r="AH723" s="185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26"/>
      <c r="B724" s="99"/>
      <c r="C724" s="787"/>
      <c r="D724" s="75" t="str">
        <f>AG719&amp;".6"</f>
        <v>T04.6</v>
      </c>
      <c r="E724" s="25"/>
      <c r="F724" s="26"/>
      <c r="G724" s="26"/>
      <c r="H724" s="635"/>
      <c r="I724" s="25"/>
      <c r="J724" s="28"/>
      <c r="K724" s="635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643"/>
      <c r="AB724" s="644"/>
      <c r="AC724" s="25"/>
      <c r="AD724" s="27"/>
      <c r="AE724" s="26"/>
      <c r="AF724" s="29"/>
      <c r="AH724" s="185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27">
        <v>6</v>
      </c>
      <c r="B725" s="98" t="str">
        <f>IF(AG725&lt;&gt;"",AH725,"")</f>
        <v>C.Hương</v>
      </c>
      <c r="C725" s="788" t="s">
        <v>0</v>
      </c>
      <c r="D725" s="76" t="str">
        <f>AG725&amp;".1"</f>
        <v>T07.1</v>
      </c>
      <c r="E725" s="15"/>
      <c r="F725" s="16"/>
      <c r="G725" s="16"/>
      <c r="H725" s="18"/>
      <c r="I725" s="15"/>
      <c r="J725" s="18"/>
      <c r="K725" s="645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611" t="s">
        <v>5073</v>
      </c>
      <c r="Z725" s="18">
        <v>2</v>
      </c>
      <c r="AA725" s="16"/>
      <c r="AB725" s="19"/>
      <c r="AC725" s="15"/>
      <c r="AD725" s="17"/>
      <c r="AE725" s="16"/>
      <c r="AF725" s="19"/>
      <c r="AG725" s="184" t="s">
        <v>335</v>
      </c>
      <c r="AH725" s="185" t="str">
        <f>IF(AG725&lt;&gt;"",VLOOKUP(AG725,MAGV!$B$6:$G$172,2,0),"")</f>
        <v>C.Hương</v>
      </c>
      <c r="AI725" s="44">
        <f t="shared" si="15"/>
        <v>11</v>
      </c>
    </row>
    <row r="726" spans="1:35" ht="12" customHeight="1" x14ac:dyDescent="0.25">
      <c r="A726" s="326"/>
      <c r="B726" s="101">
        <f>SUM(F725:F730,J725:J730,N725:N730,R725:R730,V725:V730,Z725:Z730,AD725:AD730)</f>
        <v>11</v>
      </c>
      <c r="C726" s="783"/>
      <c r="D726" s="75" t="str">
        <f>AG725&amp;".2"</f>
        <v>T07.2</v>
      </c>
      <c r="E726" s="636"/>
      <c r="F726" s="22"/>
      <c r="G726" s="637"/>
      <c r="H726" s="23"/>
      <c r="I726" s="20"/>
      <c r="J726" s="22"/>
      <c r="K726" s="638"/>
      <c r="L726" s="23"/>
      <c r="M726" s="20"/>
      <c r="N726" s="22"/>
      <c r="O726" s="637"/>
      <c r="P726" s="23"/>
      <c r="Q726" s="20"/>
      <c r="R726" s="22"/>
      <c r="S726" s="637"/>
      <c r="T726" s="23"/>
      <c r="U726" s="20"/>
      <c r="V726" s="22"/>
      <c r="W726" s="637"/>
      <c r="X726" s="23"/>
      <c r="Y726" s="20"/>
      <c r="Z726" s="24"/>
      <c r="AA726" s="755" t="s">
        <v>5048</v>
      </c>
      <c r="AB726" s="23"/>
      <c r="AC726" s="20"/>
      <c r="AD726" s="24"/>
      <c r="AE726" s="666"/>
      <c r="AF726" s="23"/>
      <c r="AH726" s="185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26"/>
      <c r="B727" s="99"/>
      <c r="C727" s="782" t="s">
        <v>1</v>
      </c>
      <c r="D727" s="75" t="str">
        <f>AG725&amp;".3"</f>
        <v>T07.3</v>
      </c>
      <c r="E727" s="618"/>
      <c r="F727" s="622"/>
      <c r="G727" s="622"/>
      <c r="H727" s="639"/>
      <c r="I727" s="618"/>
      <c r="J727" s="620"/>
      <c r="K727" s="639"/>
      <c r="L727" s="623"/>
      <c r="M727" s="618"/>
      <c r="N727" s="619"/>
      <c r="O727" s="622"/>
      <c r="P727" s="623"/>
      <c r="Q727" s="618"/>
      <c r="R727" s="620"/>
      <c r="S727" s="622"/>
      <c r="T727" s="623"/>
      <c r="U727" s="618"/>
      <c r="V727" s="619"/>
      <c r="W727" s="622"/>
      <c r="X727" s="623"/>
      <c r="Y727" s="618"/>
      <c r="Z727" s="619"/>
      <c r="AA727" s="622"/>
      <c r="AB727" s="623"/>
      <c r="AC727" s="618"/>
      <c r="AD727" s="620"/>
      <c r="AE727" s="622"/>
      <c r="AF727" s="29"/>
      <c r="AH727" s="185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26"/>
      <c r="B728" s="99"/>
      <c r="C728" s="783"/>
      <c r="D728" s="75" t="str">
        <f>AG725&amp;".4"</f>
        <v>T07.4</v>
      </c>
      <c r="E728" s="20"/>
      <c r="F728" s="21"/>
      <c r="G728" s="637"/>
      <c r="H728" s="640"/>
      <c r="I728" s="20"/>
      <c r="J728" s="22"/>
      <c r="K728" s="638"/>
      <c r="L728" s="23"/>
      <c r="M728" s="20"/>
      <c r="N728" s="22"/>
      <c r="O728" s="637"/>
      <c r="P728" s="23"/>
      <c r="Q728" s="20"/>
      <c r="R728" s="24"/>
      <c r="S728" s="637"/>
      <c r="T728" s="23"/>
      <c r="U728" s="20"/>
      <c r="V728" s="24"/>
      <c r="W728" s="637"/>
      <c r="X728" s="23"/>
      <c r="Y728" s="20"/>
      <c r="Z728" s="621"/>
      <c r="AA728" s="671"/>
      <c r="AB728" s="642"/>
      <c r="AC728" s="20"/>
      <c r="AD728" s="24"/>
      <c r="AE728" s="666"/>
      <c r="AF728" s="29"/>
      <c r="AH728" s="185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26"/>
      <c r="B729" s="99"/>
      <c r="C729" s="782" t="s">
        <v>542</v>
      </c>
      <c r="D729" s="75" t="str">
        <f>AG725&amp;".5"</f>
        <v>T07.5</v>
      </c>
      <c r="E729" s="25" t="s">
        <v>3191</v>
      </c>
      <c r="F729" s="26">
        <v>3</v>
      </c>
      <c r="G729" s="26"/>
      <c r="H729" s="635"/>
      <c r="I729" s="25"/>
      <c r="J729" s="28"/>
      <c r="K729" s="635"/>
      <c r="L729" s="29"/>
      <c r="M729" s="25" t="s">
        <v>3191</v>
      </c>
      <c r="N729" s="28">
        <v>3</v>
      </c>
      <c r="O729" s="26"/>
      <c r="P729" s="29"/>
      <c r="Q729" s="25"/>
      <c r="R729" s="27"/>
      <c r="S729" s="26"/>
      <c r="T729" s="29"/>
      <c r="U729" s="25" t="s">
        <v>3191</v>
      </c>
      <c r="V729" s="27">
        <v>3</v>
      </c>
      <c r="W729" s="26"/>
      <c r="X729" s="29"/>
      <c r="Y729" s="25"/>
      <c r="Z729" s="33"/>
      <c r="AA729" s="643"/>
      <c r="AB729" s="644"/>
      <c r="AC729" s="25"/>
      <c r="AD729" s="27"/>
      <c r="AE729" s="26"/>
      <c r="AF729" s="29"/>
      <c r="AH729" s="185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26"/>
      <c r="B730" s="99"/>
      <c r="C730" s="787"/>
      <c r="D730" s="75" t="str">
        <f>AG725&amp;".6"</f>
        <v>T07.6</v>
      </c>
      <c r="E730" s="25"/>
      <c r="F730" s="26"/>
      <c r="G730" s="648" t="s">
        <v>3634</v>
      </c>
      <c r="H730" s="635"/>
      <c r="I730" s="25"/>
      <c r="J730" s="28"/>
      <c r="K730" s="649"/>
      <c r="L730" s="29"/>
      <c r="M730" s="25"/>
      <c r="N730" s="28"/>
      <c r="O730" s="648" t="s">
        <v>3634</v>
      </c>
      <c r="P730" s="29"/>
      <c r="Q730" s="25"/>
      <c r="R730" s="27"/>
      <c r="S730" s="648"/>
      <c r="T730" s="29"/>
      <c r="U730" s="25"/>
      <c r="V730" s="27"/>
      <c r="W730" s="659" t="s">
        <v>3634</v>
      </c>
      <c r="X730" s="29"/>
      <c r="Y730" s="25"/>
      <c r="Z730" s="33"/>
      <c r="AA730" s="690"/>
      <c r="AB730" s="644"/>
      <c r="AC730" s="25"/>
      <c r="AD730" s="27"/>
      <c r="AE730" s="26"/>
      <c r="AF730" s="29"/>
      <c r="AH730" s="185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27">
        <v>7</v>
      </c>
      <c r="B731" s="98" t="str">
        <f>IF(AG731&lt;&gt;"",AH731,"")</f>
        <v>Th.Huy</v>
      </c>
      <c r="C731" s="788" t="s">
        <v>0</v>
      </c>
      <c r="D731" s="76" t="str">
        <f>AG731&amp;".1"</f>
        <v>T05.1</v>
      </c>
      <c r="E731" s="15"/>
      <c r="F731" s="16"/>
      <c r="G731" s="691"/>
      <c r="H731" s="18"/>
      <c r="I731" s="15"/>
      <c r="J731" s="18"/>
      <c r="K731" s="645"/>
      <c r="L731" s="19"/>
      <c r="M731" s="15"/>
      <c r="N731" s="18"/>
      <c r="O731" s="691"/>
      <c r="P731" s="19"/>
      <c r="Q731" s="15"/>
      <c r="R731" s="17"/>
      <c r="S731" s="691"/>
      <c r="T731" s="19"/>
      <c r="U731" s="15"/>
      <c r="V731" s="18"/>
      <c r="W731" s="657"/>
      <c r="X731" s="19"/>
      <c r="Y731" s="15"/>
      <c r="Z731" s="18"/>
      <c r="AA731" s="16"/>
      <c r="AB731" s="19"/>
      <c r="AC731" s="15"/>
      <c r="AD731" s="17"/>
      <c r="AE731" s="16"/>
      <c r="AF731" s="19"/>
      <c r="AG731" s="184" t="s">
        <v>337</v>
      </c>
      <c r="AH731" s="185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26"/>
      <c r="B732" s="101">
        <f>SUM(F731:F736,J731:J736,N731:N736,R731:R736,V731:V736,Z731:Z736,AD731:AD736)</f>
        <v>0</v>
      </c>
      <c r="C732" s="783"/>
      <c r="D732" s="75" t="str">
        <f>AG731&amp;".2"</f>
        <v>T05.2</v>
      </c>
      <c r="E732" s="636"/>
      <c r="F732" s="22"/>
      <c r="G732" s="637"/>
      <c r="H732" s="23"/>
      <c r="I732" s="20"/>
      <c r="J732" s="22"/>
      <c r="K732" s="638"/>
      <c r="L732" s="23"/>
      <c r="M732" s="20"/>
      <c r="N732" s="22"/>
      <c r="O732" s="637"/>
      <c r="P732" s="23"/>
      <c r="Q732" s="20"/>
      <c r="R732" s="24"/>
      <c r="S732" s="637"/>
      <c r="T732" s="23"/>
      <c r="U732" s="20"/>
      <c r="V732" s="24"/>
      <c r="W732" s="637"/>
      <c r="X732" s="23"/>
      <c r="Y732" s="20"/>
      <c r="Z732" s="24"/>
      <c r="AA732" s="637"/>
      <c r="AB732" s="23"/>
      <c r="AC732" s="20"/>
      <c r="AD732" s="24"/>
      <c r="AE732" s="637"/>
      <c r="AF732" s="23"/>
      <c r="AH732" s="185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26"/>
      <c r="B733" s="99"/>
      <c r="C733" s="782" t="s">
        <v>1</v>
      </c>
      <c r="D733" s="75" t="str">
        <f>AG731&amp;".3"</f>
        <v>T05.3</v>
      </c>
      <c r="E733" s="618"/>
      <c r="F733" s="622"/>
      <c r="G733" s="647"/>
      <c r="H733" s="639"/>
      <c r="I733" s="618"/>
      <c r="J733" s="620"/>
      <c r="K733" s="639"/>
      <c r="L733" s="623"/>
      <c r="M733" s="618"/>
      <c r="N733" s="619"/>
      <c r="O733" s="622"/>
      <c r="P733" s="623"/>
      <c r="Q733" s="618"/>
      <c r="R733" s="620"/>
      <c r="S733" s="622"/>
      <c r="T733" s="623"/>
      <c r="U733" s="618"/>
      <c r="V733" s="619"/>
      <c r="W733" s="622"/>
      <c r="X733" s="623"/>
      <c r="Y733" s="618"/>
      <c r="Z733" s="619"/>
      <c r="AA733" s="647"/>
      <c r="AB733" s="623"/>
      <c r="AC733" s="618"/>
      <c r="AD733" s="620"/>
      <c r="AE733" s="622"/>
      <c r="AF733" s="29"/>
      <c r="AH733" s="185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26"/>
      <c r="B734" s="99"/>
      <c r="C734" s="783"/>
      <c r="D734" s="75" t="str">
        <f>AG731&amp;".4"</f>
        <v>T05.4</v>
      </c>
      <c r="E734" s="20"/>
      <c r="F734" s="21"/>
      <c r="G734" s="637"/>
      <c r="H734" s="640"/>
      <c r="I734" s="20"/>
      <c r="J734" s="22"/>
      <c r="K734" s="638"/>
      <c r="L734" s="23"/>
      <c r="M734" s="20"/>
      <c r="N734" s="22"/>
      <c r="O734" s="637"/>
      <c r="P734" s="23"/>
      <c r="Q734" s="20"/>
      <c r="R734" s="24"/>
      <c r="S734" s="637"/>
      <c r="T734" s="23"/>
      <c r="U734" s="20"/>
      <c r="V734" s="24"/>
      <c r="W734" s="637"/>
      <c r="X734" s="23"/>
      <c r="Y734" s="20"/>
      <c r="Z734" s="621"/>
      <c r="AA734" s="641"/>
      <c r="AB734" s="642"/>
      <c r="AC734" s="20"/>
      <c r="AD734" s="24"/>
      <c r="AE734" s="637"/>
      <c r="AF734" s="29"/>
      <c r="AH734" s="185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26"/>
      <c r="B735" s="99"/>
      <c r="C735" s="782" t="s">
        <v>542</v>
      </c>
      <c r="D735" s="75" t="str">
        <f>AG731&amp;".5"</f>
        <v>T05.5</v>
      </c>
      <c r="E735" s="25"/>
      <c r="F735" s="26"/>
      <c r="G735" s="26"/>
      <c r="H735" s="635"/>
      <c r="I735" s="25"/>
      <c r="J735" s="28"/>
      <c r="K735" s="635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658"/>
      <c r="AB735" s="644"/>
      <c r="AC735" s="25"/>
      <c r="AD735" s="27"/>
      <c r="AE735" s="26"/>
      <c r="AF735" s="29"/>
      <c r="AH735" s="185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26"/>
      <c r="B736" s="99"/>
      <c r="C736" s="787"/>
      <c r="D736" s="75" t="str">
        <f>AG731&amp;".6"</f>
        <v>T05.6</v>
      </c>
      <c r="E736" s="25"/>
      <c r="F736" s="26"/>
      <c r="G736" s="648"/>
      <c r="H736" s="635"/>
      <c r="I736" s="25"/>
      <c r="J736" s="28"/>
      <c r="K736" s="649"/>
      <c r="L736" s="29"/>
      <c r="M736" s="25"/>
      <c r="N736" s="28"/>
      <c r="O736" s="648"/>
      <c r="P736" s="29"/>
      <c r="Q736" s="25"/>
      <c r="R736" s="27"/>
      <c r="S736" s="648"/>
      <c r="T736" s="29"/>
      <c r="U736" s="25"/>
      <c r="V736" s="27"/>
      <c r="W736" s="648"/>
      <c r="X736" s="29"/>
      <c r="Y736" s="25"/>
      <c r="Z736" s="33"/>
      <c r="AA736" s="643"/>
      <c r="AB736" s="644"/>
      <c r="AC736" s="25"/>
      <c r="AD736" s="27"/>
      <c r="AE736" s="26"/>
      <c r="AF736" s="29"/>
      <c r="AH736" s="185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27">
        <v>8</v>
      </c>
      <c r="B737" s="98" t="str">
        <f>IF(AG737&lt;&gt;"",AH737,"")</f>
        <v>C. Thủy</v>
      </c>
      <c r="C737" s="788" t="s">
        <v>0</v>
      </c>
      <c r="D737" s="76" t="str">
        <f>AG737&amp;".1"</f>
        <v>T16.1</v>
      </c>
      <c r="E737" s="15"/>
      <c r="F737" s="16"/>
      <c r="G737" s="16"/>
      <c r="H737" s="18"/>
      <c r="I737" s="15"/>
      <c r="J737" s="18"/>
      <c r="K737" s="645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 t="s">
        <v>1279</v>
      </c>
      <c r="Z737" s="18">
        <v>3</v>
      </c>
      <c r="AA737" s="16"/>
      <c r="AB737" s="19"/>
      <c r="AC737" s="15"/>
      <c r="AD737" s="17"/>
      <c r="AE737" s="16"/>
      <c r="AF737" s="19"/>
      <c r="AG737" s="184" t="s">
        <v>598</v>
      </c>
      <c r="AH737" s="185" t="str">
        <f>IF(AG737&lt;&gt;"",VLOOKUP(AG737,MAGV!$B$6:$G$172,2,0),"")</f>
        <v>C. Thủy</v>
      </c>
      <c r="AI737" s="44">
        <f t="shared" si="15"/>
        <v>11</v>
      </c>
    </row>
    <row r="738" spans="1:35" ht="9.75" customHeight="1" x14ac:dyDescent="0.25">
      <c r="A738" s="326"/>
      <c r="B738" s="101">
        <f>SUM(F737:F742,J737:J742,N737:N742,R737:R742,V737:V742,Z737:Z742,AD737:AD742)</f>
        <v>11</v>
      </c>
      <c r="C738" s="783"/>
      <c r="D738" s="75" t="str">
        <f>AG737&amp;".2"</f>
        <v>T16.2</v>
      </c>
      <c r="E738" s="636"/>
      <c r="F738" s="22"/>
      <c r="G738" s="637"/>
      <c r="H738" s="23"/>
      <c r="I738" s="20"/>
      <c r="J738" s="22"/>
      <c r="K738" s="638"/>
      <c r="L738" s="23"/>
      <c r="M738" s="20"/>
      <c r="N738" s="22"/>
      <c r="O738" s="637"/>
      <c r="P738" s="23"/>
      <c r="Q738" s="20"/>
      <c r="R738" s="24"/>
      <c r="S738" s="637"/>
      <c r="T738" s="23"/>
      <c r="U738" s="20"/>
      <c r="V738" s="24"/>
      <c r="W738" s="637"/>
      <c r="X738" s="23"/>
      <c r="Y738" s="20"/>
      <c r="Z738" s="24"/>
      <c r="AA738" s="489" t="s">
        <v>5048</v>
      </c>
      <c r="AB738" s="23"/>
      <c r="AC738" s="20"/>
      <c r="AD738" s="24"/>
      <c r="AE738" s="637"/>
      <c r="AF738" s="23"/>
      <c r="AH738" s="185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26"/>
      <c r="B739" s="99"/>
      <c r="C739" s="782" t="s">
        <v>1</v>
      </c>
      <c r="D739" s="75" t="str">
        <f>AG737&amp;".3"</f>
        <v>T16.3</v>
      </c>
      <c r="E739" s="618"/>
      <c r="F739" s="622"/>
      <c r="G739" s="622"/>
      <c r="H739" s="639"/>
      <c r="I739" s="618"/>
      <c r="J739" s="620"/>
      <c r="K739" s="639"/>
      <c r="L739" s="623"/>
      <c r="M739" s="618" t="s">
        <v>3203</v>
      </c>
      <c r="N739" s="619">
        <v>3</v>
      </c>
      <c r="O739" s="622"/>
      <c r="P739" s="623"/>
      <c r="Q739" s="618"/>
      <c r="R739" s="620"/>
      <c r="S739" s="647"/>
      <c r="T739" s="623"/>
      <c r="U739" s="618"/>
      <c r="V739" s="619"/>
      <c r="W739" s="622"/>
      <c r="X739" s="623"/>
      <c r="Y739" s="654" t="s">
        <v>1279</v>
      </c>
      <c r="Z739" s="619">
        <v>5</v>
      </c>
      <c r="AA739" s="622"/>
      <c r="AB739" s="623"/>
      <c r="AC739" s="618"/>
      <c r="AD739" s="620"/>
      <c r="AE739" s="622"/>
      <c r="AF739" s="29"/>
      <c r="AH739" s="185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26"/>
      <c r="B740" s="99"/>
      <c r="C740" s="783"/>
      <c r="D740" s="75" t="str">
        <f>AG737&amp;".4"</f>
        <v>T16.4</v>
      </c>
      <c r="E740" s="20"/>
      <c r="F740" s="21"/>
      <c r="G740" s="637"/>
      <c r="H740" s="640"/>
      <c r="I740" s="20"/>
      <c r="J740" s="22"/>
      <c r="K740" s="638"/>
      <c r="L740" s="23"/>
      <c r="M740" s="20"/>
      <c r="N740" s="22"/>
      <c r="O740" s="637" t="s">
        <v>3239</v>
      </c>
      <c r="P740" s="23"/>
      <c r="Q740" s="20"/>
      <c r="R740" s="24"/>
      <c r="S740" s="637"/>
      <c r="T740" s="23"/>
      <c r="U740" s="20"/>
      <c r="V740" s="24"/>
      <c r="W740" s="637"/>
      <c r="X740" s="23"/>
      <c r="Y740" s="20"/>
      <c r="Z740" s="621"/>
      <c r="AA740" s="744" t="s">
        <v>5048</v>
      </c>
      <c r="AB740" s="642"/>
      <c r="AC740" s="20"/>
      <c r="AD740" s="24"/>
      <c r="AE740" s="637"/>
      <c r="AF740" s="29"/>
      <c r="AH740" s="185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26"/>
      <c r="B741" s="99"/>
      <c r="C741" s="782" t="s">
        <v>542</v>
      </c>
      <c r="D741" s="75" t="str">
        <f>AG737&amp;".5"</f>
        <v>T16.5</v>
      </c>
      <c r="E741" s="610"/>
      <c r="F741" s="26"/>
      <c r="G741" s="26"/>
      <c r="H741" s="635"/>
      <c r="I741" s="25"/>
      <c r="J741" s="28"/>
      <c r="K741" s="635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643"/>
      <c r="AB741" s="644"/>
      <c r="AC741" s="25"/>
      <c r="AD741" s="27"/>
      <c r="AE741" s="26"/>
      <c r="AF741" s="29"/>
      <c r="AH741" s="185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28"/>
      <c r="B742" s="100"/>
      <c r="C742" s="787"/>
      <c r="D742" s="75" t="str">
        <f>AG737&amp;".6"</f>
        <v>T16.6</v>
      </c>
      <c r="E742" s="40"/>
      <c r="F742" s="309"/>
      <c r="G742" s="624"/>
      <c r="H742" s="650"/>
      <c r="I742" s="40"/>
      <c r="J742" s="42"/>
      <c r="K742" s="651"/>
      <c r="L742" s="308"/>
      <c r="M742" s="40"/>
      <c r="N742" s="42"/>
      <c r="O742" s="624"/>
      <c r="P742" s="308"/>
      <c r="Q742" s="40"/>
      <c r="R742" s="41"/>
      <c r="S742" s="624"/>
      <c r="T742" s="308"/>
      <c r="U742" s="40"/>
      <c r="V742" s="41"/>
      <c r="W742" s="624"/>
      <c r="X742" s="308"/>
      <c r="Y742" s="40"/>
      <c r="Z742" s="43"/>
      <c r="AA742" s="655"/>
      <c r="AB742" s="653"/>
      <c r="AC742" s="40"/>
      <c r="AD742" s="41"/>
      <c r="AE742" s="624"/>
      <c r="AF742" s="29"/>
      <c r="AH742" s="185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27">
        <v>9</v>
      </c>
      <c r="B743" s="98" t="str">
        <f>IF(AG743&lt;&gt;"",AH743,"")</f>
        <v>C.Tuyết</v>
      </c>
      <c r="C743" s="788" t="s">
        <v>0</v>
      </c>
      <c r="D743" s="76" t="str">
        <f>AG743&amp;".1"</f>
        <v>T11.1</v>
      </c>
      <c r="E743" s="15"/>
      <c r="F743" s="16"/>
      <c r="G743" s="16"/>
      <c r="H743" s="18"/>
      <c r="I743" s="15"/>
      <c r="J743" s="18"/>
      <c r="K743" s="645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657"/>
      <c r="X743" s="19"/>
      <c r="Y743" s="15"/>
      <c r="Z743" s="18"/>
      <c r="AA743" s="16"/>
      <c r="AB743" s="19"/>
      <c r="AC743" s="15"/>
      <c r="AD743" s="17"/>
      <c r="AE743" s="16"/>
      <c r="AF743" s="19"/>
      <c r="AG743" s="184" t="s">
        <v>340</v>
      </c>
      <c r="AH743" s="185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26"/>
      <c r="B744" s="101">
        <f>SUM(F743:F748,J743:J748,N743:N748,R743:R748,V743:V748,Z743:Z748,AD743:AD748)</f>
        <v>0</v>
      </c>
      <c r="C744" s="783"/>
      <c r="D744" s="75" t="str">
        <f>AG743&amp;".2"</f>
        <v>T11.2</v>
      </c>
      <c r="E744" s="636"/>
      <c r="F744" s="22"/>
      <c r="G744" s="637"/>
      <c r="H744" s="23"/>
      <c r="I744" s="20"/>
      <c r="J744" s="22"/>
      <c r="K744" s="638"/>
      <c r="L744" s="23"/>
      <c r="M744" s="20"/>
      <c r="N744" s="22"/>
      <c r="O744" s="637"/>
      <c r="P744" s="23"/>
      <c r="Q744" s="20"/>
      <c r="R744" s="24"/>
      <c r="S744" s="637"/>
      <c r="T744" s="23"/>
      <c r="U744" s="20"/>
      <c r="V744" s="24"/>
      <c r="W744" s="637"/>
      <c r="X744" s="23"/>
      <c r="Y744" s="20"/>
      <c r="Z744" s="24"/>
      <c r="AA744" s="666"/>
      <c r="AB744" s="23"/>
      <c r="AC744" s="20"/>
      <c r="AD744" s="24"/>
      <c r="AE744" s="666"/>
      <c r="AF744" s="23"/>
      <c r="AH744" s="185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26"/>
      <c r="B745" s="99"/>
      <c r="C745" s="782" t="s">
        <v>1</v>
      </c>
      <c r="D745" s="75" t="str">
        <f>AG743&amp;".3"</f>
        <v>T11.3</v>
      </c>
      <c r="E745" s="618"/>
      <c r="F745" s="622"/>
      <c r="G745" s="622"/>
      <c r="H745" s="639"/>
      <c r="I745" s="618"/>
      <c r="J745" s="620"/>
      <c r="K745" s="639"/>
      <c r="L745" s="623"/>
      <c r="M745" s="618"/>
      <c r="N745" s="619"/>
      <c r="O745" s="622"/>
      <c r="P745" s="623"/>
      <c r="Q745" s="618"/>
      <c r="R745" s="620"/>
      <c r="S745" s="622"/>
      <c r="T745" s="623"/>
      <c r="U745" s="618"/>
      <c r="V745" s="619"/>
      <c r="W745" s="622"/>
      <c r="X745" s="623"/>
      <c r="Y745" s="618"/>
      <c r="Z745" s="619"/>
      <c r="AA745" s="647"/>
      <c r="AB745" s="623"/>
      <c r="AC745" s="618"/>
      <c r="AD745" s="620"/>
      <c r="AE745" s="622"/>
      <c r="AF745" s="29"/>
      <c r="AH745" s="185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26"/>
      <c r="B746" s="99"/>
      <c r="C746" s="783"/>
      <c r="D746" s="75" t="str">
        <f>AG743&amp;".4"</f>
        <v>T11.4</v>
      </c>
      <c r="E746" s="20"/>
      <c r="F746" s="21"/>
      <c r="G746" s="637"/>
      <c r="H746" s="640"/>
      <c r="I746" s="20"/>
      <c r="J746" s="22"/>
      <c r="K746" s="638"/>
      <c r="L746" s="23"/>
      <c r="M746" s="20"/>
      <c r="N746" s="22"/>
      <c r="O746" s="637"/>
      <c r="P746" s="23"/>
      <c r="Q746" s="20"/>
      <c r="R746" s="24"/>
      <c r="S746" s="637"/>
      <c r="T746" s="23"/>
      <c r="U746" s="20"/>
      <c r="V746" s="24"/>
      <c r="W746" s="637"/>
      <c r="X746" s="23"/>
      <c r="Y746" s="20"/>
      <c r="Z746" s="621"/>
      <c r="AA746" s="671"/>
      <c r="AB746" s="642"/>
      <c r="AC746" s="20"/>
      <c r="AD746" s="24"/>
      <c r="AE746" s="666"/>
      <c r="AF746" s="29"/>
      <c r="AH746" s="185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26"/>
      <c r="B747" s="99"/>
      <c r="C747" s="782" t="s">
        <v>542</v>
      </c>
      <c r="D747" s="75" t="str">
        <f>AG743&amp;".5"</f>
        <v>T11.5</v>
      </c>
      <c r="E747" s="25"/>
      <c r="F747" s="26"/>
      <c r="G747" s="26"/>
      <c r="H747" s="635"/>
      <c r="I747" s="25"/>
      <c r="J747" s="28"/>
      <c r="K747" s="635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658"/>
      <c r="AB747" s="644"/>
      <c r="AC747" s="25"/>
      <c r="AD747" s="27"/>
      <c r="AE747" s="26"/>
      <c r="AF747" s="29"/>
      <c r="AH747" s="185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28"/>
      <c r="B748" s="100"/>
      <c r="C748" s="787"/>
      <c r="D748" s="75" t="str">
        <f>AG743&amp;".6"</f>
        <v>T11.6</v>
      </c>
      <c r="E748" s="40"/>
      <c r="F748" s="309"/>
      <c r="G748" s="624"/>
      <c r="H748" s="650"/>
      <c r="I748" s="40"/>
      <c r="J748" s="42"/>
      <c r="K748" s="651"/>
      <c r="L748" s="308"/>
      <c r="M748" s="40"/>
      <c r="N748" s="42"/>
      <c r="O748" s="624"/>
      <c r="P748" s="308"/>
      <c r="Q748" s="40"/>
      <c r="R748" s="41"/>
      <c r="S748" s="624"/>
      <c r="T748" s="308"/>
      <c r="U748" s="40"/>
      <c r="V748" s="41"/>
      <c r="W748" s="624"/>
      <c r="X748" s="308"/>
      <c r="Y748" s="40"/>
      <c r="Z748" s="43"/>
      <c r="AA748" s="655"/>
      <c r="AB748" s="653"/>
      <c r="AC748" s="40"/>
      <c r="AD748" s="41"/>
      <c r="AE748" s="309"/>
      <c r="AF748" s="29"/>
      <c r="AH748" s="185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27">
        <v>9</v>
      </c>
      <c r="B749" s="98" t="str">
        <f>IF(AG749&lt;&gt;"",AH749,"")</f>
        <v>C.Hạnh</v>
      </c>
      <c r="C749" s="780" t="s">
        <v>0</v>
      </c>
      <c r="D749" s="76" t="str">
        <f>AG749&amp;".1"</f>
        <v>T03.1</v>
      </c>
      <c r="E749" s="15"/>
      <c r="F749" s="16"/>
      <c r="G749" s="16"/>
      <c r="H749" s="18"/>
      <c r="I749" s="15"/>
      <c r="J749" s="18"/>
      <c r="K749" s="645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4" t="s">
        <v>2309</v>
      </c>
      <c r="AH749" s="185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26"/>
      <c r="B750" s="101">
        <f>SUM(F749:F754,J749:J754,N749:N754,R749:R754,V749:V754,Z749:Z754,AD749:AD754)</f>
        <v>0</v>
      </c>
      <c r="C750" s="781"/>
      <c r="D750" s="75" t="str">
        <f>AG749&amp;".2"</f>
        <v>T03.2</v>
      </c>
      <c r="E750" s="636"/>
      <c r="F750" s="22"/>
      <c r="G750" s="637"/>
      <c r="H750" s="23"/>
      <c r="I750" s="20"/>
      <c r="J750" s="22"/>
      <c r="K750" s="638"/>
      <c r="L750" s="23"/>
      <c r="M750" s="20"/>
      <c r="N750" s="22"/>
      <c r="O750" s="637"/>
      <c r="P750" s="23"/>
      <c r="Q750" s="20"/>
      <c r="R750" s="24"/>
      <c r="S750" s="637"/>
      <c r="T750" s="23"/>
      <c r="U750" s="20"/>
      <c r="V750" s="24"/>
      <c r="W750" s="637"/>
      <c r="X750" s="23"/>
      <c r="Y750" s="20"/>
      <c r="Z750" s="24"/>
      <c r="AA750" s="637"/>
      <c r="AB750" s="23"/>
      <c r="AC750" s="20"/>
      <c r="AD750" s="24"/>
      <c r="AE750" s="637"/>
      <c r="AF750" s="23"/>
      <c r="AH750" s="185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26"/>
      <c r="B751" s="99"/>
      <c r="C751" s="782" t="s">
        <v>1</v>
      </c>
      <c r="D751" s="75" t="str">
        <f>AG749&amp;".3"</f>
        <v>T03.3</v>
      </c>
      <c r="E751" s="618"/>
      <c r="F751" s="622"/>
      <c r="G751" s="647"/>
      <c r="H751" s="639"/>
      <c r="I751" s="618"/>
      <c r="J751" s="620"/>
      <c r="K751" s="639"/>
      <c r="L751" s="623"/>
      <c r="M751" s="618"/>
      <c r="N751" s="619"/>
      <c r="O751" s="622"/>
      <c r="P751" s="623"/>
      <c r="Q751" s="618"/>
      <c r="R751" s="620"/>
      <c r="S751" s="622"/>
      <c r="T751" s="623"/>
      <c r="U751" s="618"/>
      <c r="V751" s="619"/>
      <c r="W751" s="622"/>
      <c r="X751" s="623"/>
      <c r="Y751" s="618"/>
      <c r="Z751" s="619"/>
      <c r="AA751" s="622"/>
      <c r="AB751" s="623"/>
      <c r="AC751" s="618"/>
      <c r="AD751" s="620"/>
      <c r="AE751" s="622"/>
      <c r="AF751" s="29"/>
      <c r="AH751" s="185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26"/>
      <c r="B752" s="99"/>
      <c r="C752" s="783"/>
      <c r="D752" s="75" t="str">
        <f>AG749&amp;".4"</f>
        <v>T03.4</v>
      </c>
      <c r="E752" s="20"/>
      <c r="F752" s="21"/>
      <c r="G752" s="637"/>
      <c r="H752" s="640"/>
      <c r="I752" s="20"/>
      <c r="J752" s="22"/>
      <c r="K752" s="638"/>
      <c r="L752" s="23"/>
      <c r="M752" s="20"/>
      <c r="N752" s="22"/>
      <c r="O752" s="637"/>
      <c r="P752" s="23"/>
      <c r="Q752" s="20"/>
      <c r="R752" s="24"/>
      <c r="S752" s="637"/>
      <c r="T752" s="23"/>
      <c r="U752" s="20"/>
      <c r="V752" s="24"/>
      <c r="W752" s="637"/>
      <c r="X752" s="23"/>
      <c r="Y752" s="20"/>
      <c r="Z752" s="621"/>
      <c r="AA752" s="641"/>
      <c r="AB752" s="642"/>
      <c r="AC752" s="20"/>
      <c r="AD752" s="24"/>
      <c r="AE752" s="637"/>
      <c r="AF752" s="29"/>
      <c r="AH752" s="185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26"/>
      <c r="B753" s="99"/>
      <c r="C753" s="784" t="s">
        <v>542</v>
      </c>
      <c r="D753" s="75" t="str">
        <f>AG749&amp;".5"</f>
        <v>T03.5</v>
      </c>
      <c r="E753" s="25"/>
      <c r="F753" s="26"/>
      <c r="G753" s="26"/>
      <c r="H753" s="635"/>
      <c r="I753" s="25"/>
      <c r="J753" s="28"/>
      <c r="K753" s="635"/>
      <c r="L753" s="29"/>
      <c r="M753" s="25"/>
      <c r="N753" s="28"/>
      <c r="O753" s="26"/>
      <c r="P753" s="29"/>
      <c r="Q753" s="25"/>
      <c r="R753" s="27"/>
      <c r="S753" s="648"/>
      <c r="T753" s="29"/>
      <c r="U753" s="25"/>
      <c r="V753" s="27"/>
      <c r="W753" s="26"/>
      <c r="X753" s="29"/>
      <c r="Y753" s="25"/>
      <c r="Z753" s="33"/>
      <c r="AA753" s="643"/>
      <c r="AB753" s="644"/>
      <c r="AC753" s="25"/>
      <c r="AD753" s="27"/>
      <c r="AE753" s="26"/>
      <c r="AF753" s="29"/>
      <c r="AH753" s="185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26"/>
      <c r="B754" s="99"/>
      <c r="C754" s="784"/>
      <c r="D754" s="75" t="str">
        <f>AG749&amp;".6"</f>
        <v>T03.6</v>
      </c>
      <c r="E754" s="25"/>
      <c r="F754" s="26"/>
      <c r="G754" s="26"/>
      <c r="H754" s="635"/>
      <c r="I754" s="25"/>
      <c r="J754" s="28"/>
      <c r="K754" s="635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643"/>
      <c r="AB754" s="644"/>
      <c r="AC754" s="25"/>
      <c r="AD754" s="27"/>
      <c r="AE754" s="26"/>
      <c r="AF754" s="29"/>
      <c r="AH754" s="185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27">
        <v>9</v>
      </c>
      <c r="B755" s="98" t="str">
        <f>IF(AG755&lt;&gt;"",AH755,"")</f>
        <v>C.Yến</v>
      </c>
      <c r="C755" s="788" t="s">
        <v>0</v>
      </c>
      <c r="D755" s="76" t="str">
        <f>AG755&amp;".1"</f>
        <v>T15.1</v>
      </c>
      <c r="E755" s="15"/>
      <c r="F755" s="16"/>
      <c r="G755" s="16"/>
      <c r="H755" s="18"/>
      <c r="I755" s="15"/>
      <c r="J755" s="18"/>
      <c r="K755" s="645"/>
      <c r="L755" s="19"/>
      <c r="M755" s="15"/>
      <c r="N755" s="18"/>
      <c r="O755" s="16"/>
      <c r="P755" s="19"/>
      <c r="Q755" s="15"/>
      <c r="R755" s="17"/>
      <c r="S755" s="657"/>
      <c r="T755" s="19"/>
      <c r="U755" s="15"/>
      <c r="V755" s="18"/>
      <c r="W755" s="16"/>
      <c r="X755" s="19"/>
      <c r="Y755" s="15"/>
      <c r="Z755" s="18"/>
      <c r="AA755" s="16"/>
      <c r="AB755" s="19"/>
      <c r="AC755" s="611"/>
      <c r="AD755" s="17"/>
      <c r="AE755" s="16"/>
      <c r="AF755" s="19"/>
      <c r="AG755" s="184" t="s">
        <v>343</v>
      </c>
      <c r="AH755" s="185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26"/>
      <c r="B756" s="101">
        <f>SUM(F755:F760,J755:J760,N755:N760,R755:R760,V755:V760,Z755:Z760,AD755:AD760)</f>
        <v>0</v>
      </c>
      <c r="C756" s="783"/>
      <c r="D756" s="75" t="str">
        <f>AG755&amp;".2"</f>
        <v>T15.2</v>
      </c>
      <c r="E756" s="636"/>
      <c r="F756" s="22"/>
      <c r="G756" s="637"/>
      <c r="H756" s="23"/>
      <c r="I756" s="20"/>
      <c r="J756" s="22"/>
      <c r="K756" s="638"/>
      <c r="L756" s="23"/>
      <c r="M756" s="20"/>
      <c r="N756" s="22"/>
      <c r="O756" s="637"/>
      <c r="P756" s="23"/>
      <c r="Q756" s="20"/>
      <c r="R756" s="24"/>
      <c r="S756" s="637"/>
      <c r="T756" s="23"/>
      <c r="U756" s="20"/>
      <c r="V756" s="24"/>
      <c r="W756" s="637"/>
      <c r="X756" s="23"/>
      <c r="Y756" s="20"/>
      <c r="Z756" s="24"/>
      <c r="AA756" s="666"/>
      <c r="AB756" s="23"/>
      <c r="AC756" s="20"/>
      <c r="AD756" s="24"/>
      <c r="AE756" s="666"/>
      <c r="AF756" s="23"/>
      <c r="AH756" s="185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26"/>
      <c r="B757" s="99"/>
      <c r="C757" s="782" t="s">
        <v>1</v>
      </c>
      <c r="D757" s="75" t="str">
        <f>AG755&amp;".3"</f>
        <v>T15.3</v>
      </c>
      <c r="E757" s="618"/>
      <c r="F757" s="622"/>
      <c r="G757" s="622"/>
      <c r="H757" s="639"/>
      <c r="I757" s="618"/>
      <c r="J757" s="620"/>
      <c r="K757" s="639"/>
      <c r="L757" s="623"/>
      <c r="M757" s="618"/>
      <c r="N757" s="619"/>
      <c r="O757" s="622"/>
      <c r="P757" s="623"/>
      <c r="Q757" s="618"/>
      <c r="R757" s="620"/>
      <c r="S757" s="622"/>
      <c r="T757" s="623"/>
      <c r="U757" s="618"/>
      <c r="V757" s="619"/>
      <c r="W757" s="622"/>
      <c r="X757" s="623"/>
      <c r="Y757" s="618"/>
      <c r="Z757" s="619"/>
      <c r="AA757" s="622"/>
      <c r="AB757" s="623"/>
      <c r="AC757" s="618"/>
      <c r="AD757" s="620"/>
      <c r="AE757" s="622"/>
      <c r="AF757" s="29"/>
      <c r="AH757" s="185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26"/>
      <c r="B758" s="99"/>
      <c r="C758" s="783"/>
      <c r="D758" s="75" t="str">
        <f>AG755&amp;".4"</f>
        <v>T15.4</v>
      </c>
      <c r="E758" s="20"/>
      <c r="F758" s="21"/>
      <c r="G758" s="637"/>
      <c r="H758" s="640"/>
      <c r="I758" s="20"/>
      <c r="J758" s="22"/>
      <c r="K758" s="638"/>
      <c r="L758" s="23"/>
      <c r="M758" s="20"/>
      <c r="N758" s="22"/>
      <c r="O758" s="637"/>
      <c r="P758" s="23"/>
      <c r="Q758" s="20"/>
      <c r="R758" s="24"/>
      <c r="S758" s="637"/>
      <c r="T758" s="23"/>
      <c r="U758" s="20"/>
      <c r="V758" s="24"/>
      <c r="W758" s="637"/>
      <c r="X758" s="23"/>
      <c r="Y758" s="20"/>
      <c r="Z758" s="621"/>
      <c r="AA758" s="671"/>
      <c r="AB758" s="642"/>
      <c r="AC758" s="20"/>
      <c r="AD758" s="24"/>
      <c r="AE758" s="637"/>
      <c r="AF758" s="29"/>
      <c r="AH758" s="185"/>
      <c r="AI758" s="44" t="str">
        <f t="shared" si="15"/>
        <v/>
      </c>
    </row>
    <row r="759" spans="1:35" ht="7.5" customHeight="1" x14ac:dyDescent="0.25">
      <c r="A759" s="326"/>
      <c r="B759" s="99"/>
      <c r="C759" s="782" t="s">
        <v>542</v>
      </c>
      <c r="D759" s="75" t="str">
        <f>AG755&amp;".5"</f>
        <v>T15.5</v>
      </c>
      <c r="E759" s="25"/>
      <c r="F759" s="26"/>
      <c r="G759" s="26"/>
      <c r="H759" s="635"/>
      <c r="I759" s="25"/>
      <c r="J759" s="28"/>
      <c r="K759" s="635"/>
      <c r="L759" s="29"/>
      <c r="M759" s="25"/>
      <c r="N759" s="28"/>
      <c r="O759" s="26"/>
      <c r="P759" s="29"/>
      <c r="Q759" s="610"/>
      <c r="R759" s="27"/>
      <c r="S759" s="26"/>
      <c r="T759" s="29"/>
      <c r="U759" s="25"/>
      <c r="V759" s="27"/>
      <c r="W759" s="26"/>
      <c r="X759" s="29"/>
      <c r="Y759" s="25"/>
      <c r="Z759" s="33"/>
      <c r="AA759" s="643"/>
      <c r="AB759" s="644"/>
      <c r="AC759" s="25"/>
      <c r="AD759" s="27"/>
      <c r="AE759" s="26"/>
      <c r="AF759" s="29"/>
      <c r="AH759" s="185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28"/>
      <c r="B760" s="100"/>
      <c r="C760" s="787"/>
      <c r="D760" s="75" t="str">
        <f>AG755&amp;".6"</f>
        <v>T15.6</v>
      </c>
      <c r="E760" s="40"/>
      <c r="F760" s="309"/>
      <c r="G760" s="624"/>
      <c r="H760" s="650"/>
      <c r="I760" s="40"/>
      <c r="J760" s="42"/>
      <c r="K760" s="651"/>
      <c r="L760" s="308"/>
      <c r="M760" s="40"/>
      <c r="N760" s="42"/>
      <c r="O760" s="624"/>
      <c r="P760" s="308"/>
      <c r="Q760" s="40"/>
      <c r="R760" s="41"/>
      <c r="S760" s="624"/>
      <c r="T760" s="308"/>
      <c r="U760" s="40"/>
      <c r="V760" s="41"/>
      <c r="W760" s="624"/>
      <c r="X760" s="308"/>
      <c r="Y760" s="40"/>
      <c r="Z760" s="43"/>
      <c r="AA760" s="655"/>
      <c r="AB760" s="653"/>
      <c r="AC760" s="40"/>
      <c r="AD760" s="41"/>
      <c r="AE760" s="309"/>
      <c r="AF760" s="29"/>
      <c r="AH760" s="185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26"/>
      <c r="B761" s="99"/>
      <c r="C761" s="126"/>
      <c r="D761" s="76" t="str">
        <f>AG761&amp;".1"</f>
        <v>.1</v>
      </c>
      <c r="E761" s="25"/>
      <c r="F761" s="26"/>
      <c r="G761" s="648"/>
      <c r="H761" s="26"/>
      <c r="I761" s="25"/>
      <c r="J761" s="28"/>
      <c r="K761" s="649"/>
      <c r="L761" s="29"/>
      <c r="M761" s="25"/>
      <c r="N761" s="28"/>
      <c r="O761" s="648"/>
      <c r="P761" s="29"/>
      <c r="Q761" s="25"/>
      <c r="R761" s="27"/>
      <c r="S761" s="648"/>
      <c r="T761" s="29"/>
      <c r="U761" s="25"/>
      <c r="V761" s="27"/>
      <c r="W761" s="648"/>
      <c r="X761" s="29"/>
      <c r="Y761" s="25"/>
      <c r="Z761" s="33"/>
      <c r="AA761" s="658"/>
      <c r="AB761" s="644"/>
      <c r="AC761" s="25"/>
      <c r="AD761" s="27"/>
      <c r="AE761" s="26"/>
      <c r="AF761" s="29"/>
      <c r="AH761" s="185"/>
      <c r="AI761" s="44" t="str">
        <f t="shared" si="15"/>
        <v/>
      </c>
    </row>
    <row r="762" spans="1:35" ht="15" customHeight="1" x14ac:dyDescent="0.25">
      <c r="A762" s="326"/>
      <c r="B762" s="99"/>
      <c r="C762" s="126"/>
      <c r="D762" s="75" t="str">
        <f>AG761&amp;".2"</f>
        <v>.2</v>
      </c>
      <c r="E762" s="25"/>
      <c r="F762" s="26"/>
      <c r="G762" s="648"/>
      <c r="H762" s="26"/>
      <c r="I762" s="25"/>
      <c r="J762" s="28"/>
      <c r="K762" s="649"/>
      <c r="L762" s="29"/>
      <c r="M762" s="25"/>
      <c r="N762" s="28"/>
      <c r="O762" s="648"/>
      <c r="P762" s="29"/>
      <c r="Q762" s="25"/>
      <c r="R762" s="27"/>
      <c r="S762" s="648"/>
      <c r="T762" s="29"/>
      <c r="U762" s="25"/>
      <c r="V762" s="27"/>
      <c r="W762" s="648"/>
      <c r="X762" s="29"/>
      <c r="Y762" s="25"/>
      <c r="Z762" s="33"/>
      <c r="AA762" s="658"/>
      <c r="AB762" s="644"/>
      <c r="AC762" s="25"/>
      <c r="AD762" s="27"/>
      <c r="AE762" s="26"/>
      <c r="AF762" s="29"/>
      <c r="AH762" s="185"/>
      <c r="AI762" s="44" t="str">
        <f t="shared" si="15"/>
        <v/>
      </c>
    </row>
    <row r="763" spans="1:35" ht="15" customHeight="1" x14ac:dyDescent="0.25">
      <c r="A763" s="326"/>
      <c r="B763" s="99"/>
      <c r="C763" s="126"/>
      <c r="D763" s="75" t="str">
        <f>AG761&amp;".3"</f>
        <v>.3</v>
      </c>
      <c r="E763" s="25"/>
      <c r="F763" s="26"/>
      <c r="G763" s="648"/>
      <c r="H763" s="26"/>
      <c r="I763" s="25"/>
      <c r="J763" s="28"/>
      <c r="K763" s="649"/>
      <c r="L763" s="29"/>
      <c r="M763" s="25"/>
      <c r="N763" s="28"/>
      <c r="O763" s="648"/>
      <c r="P763" s="29"/>
      <c r="Q763" s="25"/>
      <c r="R763" s="27"/>
      <c r="S763" s="648"/>
      <c r="T763" s="29"/>
      <c r="U763" s="25"/>
      <c r="V763" s="27"/>
      <c r="W763" s="648"/>
      <c r="X763" s="29"/>
      <c r="Y763" s="25"/>
      <c r="Z763" s="33"/>
      <c r="AA763" s="658"/>
      <c r="AB763" s="644"/>
      <c r="AC763" s="25"/>
      <c r="AD763" s="27"/>
      <c r="AE763" s="26"/>
      <c r="AF763" s="29"/>
      <c r="AH763" s="185"/>
      <c r="AI763" s="44" t="str">
        <f t="shared" si="15"/>
        <v/>
      </c>
    </row>
    <row r="764" spans="1:35" ht="15" customHeight="1" x14ac:dyDescent="0.25">
      <c r="A764" s="326"/>
      <c r="B764" s="99"/>
      <c r="C764" s="126"/>
      <c r="D764" s="75" t="str">
        <f>AG761&amp;".4"</f>
        <v>.4</v>
      </c>
      <c r="E764" s="25"/>
      <c r="F764" s="26"/>
      <c r="G764" s="648"/>
      <c r="H764" s="26"/>
      <c r="I764" s="25"/>
      <c r="J764" s="28"/>
      <c r="K764" s="649"/>
      <c r="L764" s="29"/>
      <c r="M764" s="25"/>
      <c r="N764" s="28"/>
      <c r="O764" s="648"/>
      <c r="P764" s="29"/>
      <c r="Q764" s="25"/>
      <c r="R764" s="27"/>
      <c r="S764" s="648"/>
      <c r="T764" s="29"/>
      <c r="U764" s="25"/>
      <c r="V764" s="27"/>
      <c r="W764" s="648"/>
      <c r="X764" s="29"/>
      <c r="Y764" s="25"/>
      <c r="Z764" s="33"/>
      <c r="AA764" s="658"/>
      <c r="AB764" s="644"/>
      <c r="AC764" s="25"/>
      <c r="AD764" s="27"/>
      <c r="AE764" s="26"/>
      <c r="AF764" s="29"/>
      <c r="AH764" s="185"/>
      <c r="AI764" s="44" t="str">
        <f t="shared" si="15"/>
        <v/>
      </c>
    </row>
    <row r="765" spans="1:35" ht="9" customHeight="1" x14ac:dyDescent="0.25">
      <c r="A765" s="326"/>
      <c r="B765" s="99"/>
      <c r="C765" s="126"/>
      <c r="D765" s="75" t="str">
        <f>AG761&amp;".5"</f>
        <v>.5</v>
      </c>
      <c r="E765" s="25"/>
      <c r="F765" s="26"/>
      <c r="G765" s="648"/>
      <c r="H765" s="26"/>
      <c r="I765" s="25"/>
      <c r="J765" s="28"/>
      <c r="K765" s="649"/>
      <c r="L765" s="29"/>
      <c r="M765" s="25"/>
      <c r="N765" s="28"/>
      <c r="O765" s="648"/>
      <c r="P765" s="29"/>
      <c r="Q765" s="25"/>
      <c r="R765" s="27"/>
      <c r="S765" s="648"/>
      <c r="T765" s="29"/>
      <c r="U765" s="25"/>
      <c r="V765" s="27"/>
      <c r="W765" s="648"/>
      <c r="X765" s="29"/>
      <c r="Y765" s="25"/>
      <c r="Z765" s="33"/>
      <c r="AA765" s="658"/>
      <c r="AB765" s="644"/>
      <c r="AC765" s="25"/>
      <c r="AD765" s="27"/>
      <c r="AE765" s="26"/>
      <c r="AF765" s="29"/>
      <c r="AH765" s="185"/>
      <c r="AI765" s="44" t="str">
        <f t="shared" si="15"/>
        <v/>
      </c>
    </row>
    <row r="766" spans="1:35" ht="2.25" customHeight="1" x14ac:dyDescent="0.25">
      <c r="A766" s="326"/>
      <c r="B766" s="99"/>
      <c r="C766" s="126"/>
      <c r="D766" s="75" t="str">
        <f>AG761&amp;".6"</f>
        <v>.6</v>
      </c>
      <c r="E766" s="25"/>
      <c r="F766" s="26"/>
      <c r="G766" s="648"/>
      <c r="H766" s="26"/>
      <c r="I766" s="25"/>
      <c r="J766" s="28"/>
      <c r="K766" s="649"/>
      <c r="L766" s="29"/>
      <c r="M766" s="25"/>
      <c r="N766" s="28"/>
      <c r="O766" s="648"/>
      <c r="P766" s="29"/>
      <c r="Q766" s="25"/>
      <c r="R766" s="27"/>
      <c r="S766" s="648"/>
      <c r="T766" s="29"/>
      <c r="U766" s="25"/>
      <c r="V766" s="27"/>
      <c r="W766" s="648"/>
      <c r="X766" s="29"/>
      <c r="Y766" s="25"/>
      <c r="Z766" s="33"/>
      <c r="AA766" s="658"/>
      <c r="AB766" s="644"/>
      <c r="AC766" s="25"/>
      <c r="AD766" s="27"/>
      <c r="AE766" s="26"/>
      <c r="AF766" s="29"/>
      <c r="AH766" s="185"/>
      <c r="AI766" s="44" t="str">
        <f t="shared" si="15"/>
        <v/>
      </c>
    </row>
    <row r="767" spans="1:35" ht="12.65" customHeight="1" x14ac:dyDescent="0.25">
      <c r="A767" s="327">
        <v>1</v>
      </c>
      <c r="B767" s="98" t="str">
        <f>IF(AG767&lt;&gt;"",AH767,"")</f>
        <v>Th.An</v>
      </c>
      <c r="C767" s="780" t="s">
        <v>0</v>
      </c>
      <c r="D767" s="76" t="str">
        <f>AG767&amp;".1"</f>
        <v>B15.1</v>
      </c>
      <c r="E767" s="15"/>
      <c r="F767" s="16"/>
      <c r="G767" s="16"/>
      <c r="H767" s="18"/>
      <c r="I767" s="15"/>
      <c r="J767" s="18"/>
      <c r="K767" s="645"/>
      <c r="L767" s="19"/>
      <c r="M767" s="15"/>
      <c r="N767" s="18"/>
      <c r="O767" s="16"/>
      <c r="P767" s="19"/>
      <c r="Q767" s="15" t="s">
        <v>3197</v>
      </c>
      <c r="R767" s="17">
        <v>3</v>
      </c>
      <c r="S767" s="16" t="s">
        <v>397</v>
      </c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4" t="s">
        <v>346</v>
      </c>
      <c r="AH767" s="185" t="str">
        <f>IF(AG767&lt;&gt;"",VLOOKUP(AG767,MAGV!$B$6:$G$172,2,0),"")</f>
        <v>Th.An</v>
      </c>
      <c r="AI767" s="44">
        <f t="shared" si="15"/>
        <v>7</v>
      </c>
    </row>
    <row r="768" spans="1:35" ht="12" customHeight="1" x14ac:dyDescent="0.25">
      <c r="A768" s="326"/>
      <c r="B768" s="101">
        <f>SUM(F767:F772,J767:J772,N767:N772,R767:R772,V767:V772,Z767:Z772,AD767:AD772)</f>
        <v>7</v>
      </c>
      <c r="C768" s="781"/>
      <c r="D768" s="75" t="str">
        <f>AG767&amp;".2"</f>
        <v>B15.2</v>
      </c>
      <c r="E768" s="636"/>
      <c r="F768" s="22"/>
      <c r="G768" s="637"/>
      <c r="H768" s="23"/>
      <c r="I768" s="20"/>
      <c r="J768" s="22"/>
      <c r="K768" s="638"/>
      <c r="L768" s="23"/>
      <c r="M768" s="20"/>
      <c r="N768" s="22"/>
      <c r="O768" s="637"/>
      <c r="P768" s="23"/>
      <c r="Q768" s="20"/>
      <c r="R768" s="24"/>
      <c r="S768" s="637" t="s">
        <v>4930</v>
      </c>
      <c r="T768" s="23"/>
      <c r="U768" s="20"/>
      <c r="V768" s="24"/>
      <c r="W768" s="637"/>
      <c r="X768" s="23"/>
      <c r="Y768" s="20"/>
      <c r="Z768" s="24"/>
      <c r="AA768" s="21"/>
      <c r="AB768" s="23"/>
      <c r="AC768" s="20"/>
      <c r="AD768" s="24"/>
      <c r="AE768" s="21"/>
      <c r="AF768" s="23"/>
      <c r="AH768" s="185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26"/>
      <c r="B769" s="99"/>
      <c r="C769" s="782" t="s">
        <v>1</v>
      </c>
      <c r="D769" s="75" t="str">
        <f>AG767&amp;".3"</f>
        <v>B15.3</v>
      </c>
      <c r="E769" s="618"/>
      <c r="F769" s="622"/>
      <c r="G769" s="622"/>
      <c r="H769" s="639"/>
      <c r="I769" s="618"/>
      <c r="J769" s="620"/>
      <c r="K769" s="639"/>
      <c r="L769" s="623"/>
      <c r="M769" s="618" t="s">
        <v>3213</v>
      </c>
      <c r="N769" s="619">
        <v>4</v>
      </c>
      <c r="O769" s="622" t="s">
        <v>399</v>
      </c>
      <c r="P769" s="623"/>
      <c r="Q769" s="618"/>
      <c r="R769" s="620"/>
      <c r="S769" s="622"/>
      <c r="T769" s="623"/>
      <c r="U769" s="618"/>
      <c r="V769" s="619"/>
      <c r="W769" s="622"/>
      <c r="X769" s="623"/>
      <c r="Y769" s="618"/>
      <c r="Z769" s="619"/>
      <c r="AA769" s="622"/>
      <c r="AB769" s="623"/>
      <c r="AC769" s="618"/>
      <c r="AD769" s="620"/>
      <c r="AE769" s="622"/>
      <c r="AF769" s="29"/>
      <c r="AH769" s="185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26"/>
      <c r="B770" s="99"/>
      <c r="C770" s="783"/>
      <c r="D770" s="75" t="str">
        <f>AG767&amp;".4"</f>
        <v>B15.4</v>
      </c>
      <c r="E770" s="20"/>
      <c r="F770" s="21"/>
      <c r="G770" s="637"/>
      <c r="H770" s="640"/>
      <c r="I770" s="20"/>
      <c r="J770" s="22"/>
      <c r="K770" s="638"/>
      <c r="L770" s="23"/>
      <c r="M770" s="20"/>
      <c r="N770" s="22"/>
      <c r="O770" s="637" t="s">
        <v>4893</v>
      </c>
      <c r="P770" s="23"/>
      <c r="Q770" s="20"/>
      <c r="R770" s="24"/>
      <c r="S770" s="637"/>
      <c r="T770" s="23"/>
      <c r="U770" s="20"/>
      <c r="V770" s="24"/>
      <c r="W770" s="637"/>
      <c r="X770" s="23"/>
      <c r="Y770" s="20"/>
      <c r="Z770" s="621"/>
      <c r="AA770" s="692"/>
      <c r="AB770" s="642"/>
      <c r="AC770" s="20"/>
      <c r="AD770" s="24"/>
      <c r="AE770" s="21"/>
      <c r="AF770" s="29"/>
      <c r="AH770" s="185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26"/>
      <c r="B771" s="99"/>
      <c r="C771" s="784" t="s">
        <v>542</v>
      </c>
      <c r="D771" s="75" t="str">
        <f>AG767&amp;".5"</f>
        <v>B15.5</v>
      </c>
      <c r="E771" s="25"/>
      <c r="F771" s="26"/>
      <c r="G771" s="26"/>
      <c r="H771" s="635"/>
      <c r="I771" s="25"/>
      <c r="J771" s="28"/>
      <c r="K771" s="635"/>
      <c r="L771" s="29"/>
      <c r="M771" s="25"/>
      <c r="N771" s="28"/>
      <c r="O771" s="26"/>
      <c r="P771" s="29"/>
      <c r="Q771" s="25"/>
      <c r="R771" s="27"/>
      <c r="S771" s="648"/>
      <c r="T771" s="29"/>
      <c r="U771" s="25"/>
      <c r="V771" s="27"/>
      <c r="W771" s="26"/>
      <c r="X771" s="29"/>
      <c r="Y771" s="25"/>
      <c r="Z771" s="33"/>
      <c r="AA771" s="643"/>
      <c r="AB771" s="644"/>
      <c r="AC771" s="25"/>
      <c r="AD771" s="27"/>
      <c r="AE771" s="26"/>
      <c r="AF771" s="29"/>
      <c r="AH771" s="185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26"/>
      <c r="B772" s="99"/>
      <c r="C772" s="784"/>
      <c r="D772" s="75" t="str">
        <f>AG767&amp;".6"</f>
        <v>B15.6</v>
      </c>
      <c r="E772" s="25"/>
      <c r="F772" s="26"/>
      <c r="G772" s="26"/>
      <c r="H772" s="635"/>
      <c r="I772" s="25"/>
      <c r="J772" s="28"/>
      <c r="K772" s="635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643"/>
      <c r="AB772" s="644"/>
      <c r="AC772" s="25"/>
      <c r="AD772" s="27"/>
      <c r="AE772" s="26"/>
      <c r="AF772" s="29"/>
      <c r="AH772" s="185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27">
        <v>2</v>
      </c>
      <c r="B773" s="98" t="str">
        <f>IF(AG773&lt;&gt;"",AH773,"")</f>
        <v>Th.H.Anh</v>
      </c>
      <c r="C773" s="780" t="s">
        <v>0</v>
      </c>
      <c r="D773" s="76" t="str">
        <f>AG773&amp;".1"</f>
        <v>B16.1</v>
      </c>
      <c r="E773" s="15"/>
      <c r="F773" s="16"/>
      <c r="G773" s="16"/>
      <c r="H773" s="18"/>
      <c r="I773" s="15"/>
      <c r="J773" s="18"/>
      <c r="K773" s="645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4" t="s">
        <v>349</v>
      </c>
      <c r="AH773" s="185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26"/>
      <c r="B774" s="101">
        <f>SUM(F773:F778,J773:J778,N773:N778,R773:R778,V773:V778,Z773:Z778,AD773:AD778)</f>
        <v>0</v>
      </c>
      <c r="C774" s="781"/>
      <c r="D774" s="75" t="str">
        <f>AG773&amp;".2"</f>
        <v>B16.2</v>
      </c>
      <c r="E774" s="636"/>
      <c r="F774" s="22"/>
      <c r="G774" s="637"/>
      <c r="H774" s="23"/>
      <c r="I774" s="20"/>
      <c r="J774" s="22"/>
      <c r="K774" s="638"/>
      <c r="L774" s="23"/>
      <c r="M774" s="20"/>
      <c r="N774" s="22"/>
      <c r="O774" s="637"/>
      <c r="P774" s="23"/>
      <c r="Q774" s="20"/>
      <c r="R774" s="24"/>
      <c r="S774" s="637"/>
      <c r="T774" s="23"/>
      <c r="U774" s="20"/>
      <c r="V774" s="24"/>
      <c r="W774" s="637"/>
      <c r="X774" s="23"/>
      <c r="Y774" s="20"/>
      <c r="Z774" s="24"/>
      <c r="AA774" s="637"/>
      <c r="AB774" s="23"/>
      <c r="AC774" s="20"/>
      <c r="AD774" s="24"/>
      <c r="AE774" s="21"/>
      <c r="AF774" s="23"/>
      <c r="AH774" s="185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26"/>
      <c r="B775" s="99"/>
      <c r="C775" s="782" t="s">
        <v>1</v>
      </c>
      <c r="D775" s="75" t="str">
        <f>AG773&amp;".3"</f>
        <v>B16.3</v>
      </c>
      <c r="E775" s="618"/>
      <c r="F775" s="622"/>
      <c r="G775" s="622"/>
      <c r="H775" s="639"/>
      <c r="I775" s="618"/>
      <c r="J775" s="620"/>
      <c r="K775" s="639"/>
      <c r="L775" s="623"/>
      <c r="M775" s="618"/>
      <c r="N775" s="619"/>
      <c r="O775" s="622"/>
      <c r="P775" s="623"/>
      <c r="Q775" s="618"/>
      <c r="R775" s="620"/>
      <c r="S775" s="622"/>
      <c r="T775" s="623"/>
      <c r="U775" s="618"/>
      <c r="V775" s="619"/>
      <c r="W775" s="647"/>
      <c r="X775" s="623"/>
      <c r="Y775" s="618"/>
      <c r="Z775" s="619"/>
      <c r="AA775" s="622"/>
      <c r="AB775" s="623"/>
      <c r="AC775" s="618"/>
      <c r="AD775" s="620"/>
      <c r="AE775" s="622"/>
      <c r="AF775" s="29"/>
      <c r="AH775" s="185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26"/>
      <c r="B776" s="99"/>
      <c r="C776" s="783"/>
      <c r="D776" s="75" t="str">
        <f>AG773&amp;".4"</f>
        <v>B16.4</v>
      </c>
      <c r="E776" s="20"/>
      <c r="F776" s="21"/>
      <c r="G776" s="637"/>
      <c r="H776" s="640"/>
      <c r="I776" s="20"/>
      <c r="J776" s="22"/>
      <c r="K776" s="638"/>
      <c r="L776" s="23"/>
      <c r="M776" s="20"/>
      <c r="N776" s="22"/>
      <c r="O776" s="637"/>
      <c r="P776" s="23"/>
      <c r="Q776" s="20"/>
      <c r="R776" s="24"/>
      <c r="S776" s="637"/>
      <c r="T776" s="23"/>
      <c r="U776" s="20"/>
      <c r="V776" s="24"/>
      <c r="W776" s="637"/>
      <c r="X776" s="23"/>
      <c r="Y776" s="20"/>
      <c r="Z776" s="621"/>
      <c r="AA776" s="641"/>
      <c r="AB776" s="642"/>
      <c r="AC776" s="20"/>
      <c r="AD776" s="24"/>
      <c r="AE776" s="21"/>
      <c r="AF776" s="29"/>
      <c r="AH776" s="185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26"/>
      <c r="B777" s="99"/>
      <c r="C777" s="784" t="s">
        <v>542</v>
      </c>
      <c r="D777" s="75" t="str">
        <f>AG773&amp;".5"</f>
        <v>B16.5</v>
      </c>
      <c r="E777" s="25"/>
      <c r="F777" s="26"/>
      <c r="G777" s="26"/>
      <c r="H777" s="635"/>
      <c r="I777" s="25"/>
      <c r="J777" s="28"/>
      <c r="K777" s="635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643"/>
      <c r="AB777" s="644"/>
      <c r="AC777" s="25"/>
      <c r="AD777" s="27"/>
      <c r="AE777" s="26"/>
      <c r="AF777" s="29"/>
      <c r="AH777" s="185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26"/>
      <c r="B778" s="99"/>
      <c r="C778" s="784"/>
      <c r="D778" s="75" t="str">
        <f>AG773&amp;".6"</f>
        <v>B16.6</v>
      </c>
      <c r="E778" s="25"/>
      <c r="F778" s="26"/>
      <c r="G778" s="26"/>
      <c r="H778" s="635"/>
      <c r="I778" s="25"/>
      <c r="J778" s="28"/>
      <c r="K778" s="635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643"/>
      <c r="AB778" s="644"/>
      <c r="AC778" s="25"/>
      <c r="AD778" s="27"/>
      <c r="AE778" s="26"/>
      <c r="AF778" s="29"/>
      <c r="AH778" s="185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27">
        <v>3</v>
      </c>
      <c r="B779" s="98" t="s">
        <v>230</v>
      </c>
      <c r="C779" s="780" t="s">
        <v>0</v>
      </c>
      <c r="D779" s="76" t="str">
        <f>AG779&amp;".1"</f>
        <v>b06.1</v>
      </c>
      <c r="E779" s="15"/>
      <c r="F779" s="16"/>
      <c r="G779" s="16"/>
      <c r="H779" s="18"/>
      <c r="I779" s="15"/>
      <c r="J779" s="18"/>
      <c r="K779" s="645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84" t="s">
        <v>4684</v>
      </c>
      <c r="AH779" s="185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5">
      <c r="A780" s="326"/>
      <c r="B780" s="101">
        <f>SUM(F779:F784,J779:J784,N779:N784,R779:R784,V779:V784,Z779:Z784,AD779:AD784)</f>
        <v>0</v>
      </c>
      <c r="C780" s="781"/>
      <c r="D780" s="75" t="str">
        <f>AG779&amp;".2"</f>
        <v>b06.2</v>
      </c>
      <c r="E780" s="636"/>
      <c r="F780" s="22"/>
      <c r="G780" s="637"/>
      <c r="H780" s="23"/>
      <c r="I780" s="20"/>
      <c r="J780" s="22"/>
      <c r="K780" s="638"/>
      <c r="L780" s="23"/>
      <c r="M780" s="20"/>
      <c r="N780" s="22"/>
      <c r="O780" s="637"/>
      <c r="P780" s="23"/>
      <c r="Q780" s="20"/>
      <c r="R780" s="24"/>
      <c r="S780" s="637"/>
      <c r="T780" s="23"/>
      <c r="U780" s="20"/>
      <c r="V780" s="24"/>
      <c r="W780" s="637"/>
      <c r="X780" s="23"/>
      <c r="Y780" s="20"/>
      <c r="Z780" s="24"/>
      <c r="AA780" s="637"/>
      <c r="AB780" s="23"/>
      <c r="AC780" s="20"/>
      <c r="AD780" s="24"/>
      <c r="AE780" s="637"/>
      <c r="AF780" s="23"/>
      <c r="AH780" s="185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26"/>
      <c r="B781" s="99"/>
      <c r="C781" s="782" t="s">
        <v>1</v>
      </c>
      <c r="D781" s="75" t="str">
        <f>AG779&amp;".3"</f>
        <v>b06.3</v>
      </c>
      <c r="E781" s="618"/>
      <c r="F781" s="622"/>
      <c r="G781" s="622"/>
      <c r="H781" s="639"/>
      <c r="I781" s="618"/>
      <c r="J781" s="620"/>
      <c r="K781" s="639"/>
      <c r="L781" s="623"/>
      <c r="M781" s="618"/>
      <c r="N781" s="619"/>
      <c r="O781" s="622"/>
      <c r="P781" s="623"/>
      <c r="Q781" s="618"/>
      <c r="R781" s="620"/>
      <c r="S781" s="622"/>
      <c r="T781" s="623"/>
      <c r="U781" s="618"/>
      <c r="V781" s="619"/>
      <c r="W781" s="622"/>
      <c r="X781" s="623"/>
      <c r="Y781" s="618"/>
      <c r="Z781" s="619"/>
      <c r="AA781" s="622"/>
      <c r="AB781" s="623"/>
      <c r="AC781" s="618"/>
      <c r="AD781" s="620"/>
      <c r="AE781" s="622"/>
      <c r="AF781" s="29"/>
      <c r="AH781" s="185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26"/>
      <c r="B782" s="99"/>
      <c r="C782" s="783"/>
      <c r="D782" s="75" t="str">
        <f>AG779&amp;".4"</f>
        <v>b06.4</v>
      </c>
      <c r="E782" s="20"/>
      <c r="F782" s="21"/>
      <c r="G782" s="637"/>
      <c r="H782" s="640"/>
      <c r="I782" s="20"/>
      <c r="J782" s="22"/>
      <c r="K782" s="638"/>
      <c r="L782" s="23"/>
      <c r="M782" s="20"/>
      <c r="N782" s="22"/>
      <c r="O782" s="637"/>
      <c r="P782" s="23"/>
      <c r="Q782" s="20"/>
      <c r="R782" s="24"/>
      <c r="S782" s="637"/>
      <c r="T782" s="23"/>
      <c r="U782" s="20"/>
      <c r="V782" s="24"/>
      <c r="W782" s="637"/>
      <c r="X782" s="23"/>
      <c r="Y782" s="20"/>
      <c r="Z782" s="621"/>
      <c r="AA782" s="641"/>
      <c r="AB782" s="642"/>
      <c r="AC782" s="20"/>
      <c r="AD782" s="24"/>
      <c r="AE782" s="637"/>
      <c r="AF782" s="29"/>
      <c r="AH782" s="185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26"/>
      <c r="B783" s="99"/>
      <c r="C783" s="784" t="s">
        <v>542</v>
      </c>
      <c r="D783" s="75" t="str">
        <f>AG779&amp;".5"</f>
        <v>b06.5</v>
      </c>
      <c r="E783" s="25"/>
      <c r="F783" s="26"/>
      <c r="G783" s="26"/>
      <c r="H783" s="635"/>
      <c r="I783" s="25"/>
      <c r="J783" s="28"/>
      <c r="K783" s="635"/>
      <c r="L783" s="29"/>
      <c r="M783" s="25"/>
      <c r="N783" s="28"/>
      <c r="O783" s="26"/>
      <c r="P783" s="29"/>
      <c r="Q783" s="25"/>
      <c r="R783" s="27"/>
      <c r="S783" s="648"/>
      <c r="T783" s="29"/>
      <c r="U783" s="25"/>
      <c r="V783" s="27"/>
      <c r="W783" s="26"/>
      <c r="X783" s="29"/>
      <c r="Y783" s="25"/>
      <c r="Z783" s="33"/>
      <c r="AA783" s="643"/>
      <c r="AB783" s="644"/>
      <c r="AC783" s="25"/>
      <c r="AD783" s="27"/>
      <c r="AE783" s="26"/>
      <c r="AF783" s="29"/>
      <c r="AH783" s="185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26"/>
      <c r="B784" s="99"/>
      <c r="C784" s="784"/>
      <c r="D784" s="75" t="str">
        <f>AG779&amp;".6"</f>
        <v>b06.6</v>
      </c>
      <c r="E784" s="25"/>
      <c r="F784" s="26"/>
      <c r="G784" s="26"/>
      <c r="H784" s="635"/>
      <c r="I784" s="25"/>
      <c r="J784" s="28"/>
      <c r="K784" s="635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643"/>
      <c r="AB784" s="644"/>
      <c r="AC784" s="25"/>
      <c r="AD784" s="27"/>
      <c r="AE784" s="26"/>
      <c r="AF784" s="29"/>
      <c r="AH784" s="185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27">
        <v>4</v>
      </c>
      <c r="B785" s="98" t="str">
        <f>IF(AG785&lt;&gt;"",AH785,"")</f>
        <v>Th.H.Chung</v>
      </c>
      <c r="C785" s="780" t="s">
        <v>0</v>
      </c>
      <c r="D785" s="76" t="str">
        <f>AG785&amp;".1"</f>
        <v>B37.1</v>
      </c>
      <c r="E785" s="15"/>
      <c r="F785" s="16"/>
      <c r="G785" s="16"/>
      <c r="H785" s="18"/>
      <c r="I785" s="15"/>
      <c r="J785" s="18"/>
      <c r="K785" s="645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4" t="s">
        <v>2215</v>
      </c>
      <c r="AH785" s="185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26"/>
      <c r="B786" s="101">
        <f>SUM(F785:F790,J785:J790,N785:N790,R785:R790,V785:V790,Z785:Z790,AD785:AD790)</f>
        <v>0</v>
      </c>
      <c r="C786" s="781"/>
      <c r="D786" s="75" t="str">
        <f>AG785&amp;".2"</f>
        <v>B37.2</v>
      </c>
      <c r="E786" s="636"/>
      <c r="F786" s="22"/>
      <c r="G786" s="637"/>
      <c r="H786" s="23"/>
      <c r="I786" s="20"/>
      <c r="J786" s="22"/>
      <c r="K786" s="638"/>
      <c r="L786" s="23"/>
      <c r="M786" s="20"/>
      <c r="N786" s="22"/>
      <c r="O786" s="637"/>
      <c r="P786" s="23"/>
      <c r="Q786" s="20"/>
      <c r="R786" s="24"/>
      <c r="S786" s="637"/>
      <c r="T786" s="23"/>
      <c r="U786" s="20"/>
      <c r="V786" s="24"/>
      <c r="W786" s="637"/>
      <c r="X786" s="23"/>
      <c r="Y786" s="20"/>
      <c r="Z786" s="24"/>
      <c r="AA786" s="637"/>
      <c r="AB786" s="23"/>
      <c r="AC786" s="20"/>
      <c r="AD786" s="24"/>
      <c r="AE786" s="637"/>
      <c r="AF786" s="23"/>
      <c r="AH786" s="185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26"/>
      <c r="B787" s="99"/>
      <c r="C787" s="782" t="s">
        <v>1</v>
      </c>
      <c r="D787" s="75" t="str">
        <f>AG785&amp;".3"</f>
        <v>B37.3</v>
      </c>
      <c r="E787" s="618"/>
      <c r="F787" s="622"/>
      <c r="G787" s="622"/>
      <c r="H787" s="639"/>
      <c r="I787" s="618"/>
      <c r="J787" s="620"/>
      <c r="K787" s="639"/>
      <c r="L787" s="623"/>
      <c r="M787" s="618"/>
      <c r="N787" s="619"/>
      <c r="O787" s="622"/>
      <c r="P787" s="623"/>
      <c r="Q787" s="618"/>
      <c r="R787" s="620"/>
      <c r="S787" s="622"/>
      <c r="T787" s="623"/>
      <c r="U787" s="618"/>
      <c r="V787" s="619"/>
      <c r="W787" s="647"/>
      <c r="X787" s="623"/>
      <c r="Y787" s="618"/>
      <c r="Z787" s="619"/>
      <c r="AA787" s="622"/>
      <c r="AB787" s="623"/>
      <c r="AC787" s="618"/>
      <c r="AD787" s="620"/>
      <c r="AE787" s="622"/>
      <c r="AF787" s="29"/>
      <c r="AH787" s="185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26"/>
      <c r="B788" s="99"/>
      <c r="C788" s="783"/>
      <c r="D788" s="75" t="str">
        <f>AG785&amp;".4"</f>
        <v>B37.4</v>
      </c>
      <c r="E788" s="20"/>
      <c r="F788" s="21"/>
      <c r="G788" s="637"/>
      <c r="H788" s="640"/>
      <c r="I788" s="20"/>
      <c r="J788" s="22"/>
      <c r="K788" s="638"/>
      <c r="L788" s="23"/>
      <c r="M788" s="20"/>
      <c r="N788" s="22"/>
      <c r="O788" s="637"/>
      <c r="P788" s="23"/>
      <c r="Q788" s="20"/>
      <c r="R788" s="24"/>
      <c r="S788" s="637"/>
      <c r="T788" s="23"/>
      <c r="U788" s="20"/>
      <c r="V788" s="24"/>
      <c r="W788" s="637"/>
      <c r="X788" s="23"/>
      <c r="Y788" s="20"/>
      <c r="Z788" s="621"/>
      <c r="AA788" s="641"/>
      <c r="AB788" s="642"/>
      <c r="AC788" s="20"/>
      <c r="AD788" s="24"/>
      <c r="AE788" s="637"/>
      <c r="AF788" s="29"/>
      <c r="AH788" s="185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26"/>
      <c r="B789" s="99"/>
      <c r="C789" s="784" t="s">
        <v>542</v>
      </c>
      <c r="D789" s="75" t="str">
        <f>AG785&amp;".5"</f>
        <v>B37.5</v>
      </c>
      <c r="E789" s="25"/>
      <c r="F789" s="26"/>
      <c r="G789" s="26"/>
      <c r="H789" s="635"/>
      <c r="I789" s="25"/>
      <c r="J789" s="28"/>
      <c r="K789" s="635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643"/>
      <c r="AB789" s="644"/>
      <c r="AC789" s="25"/>
      <c r="AD789" s="27"/>
      <c r="AE789" s="26"/>
      <c r="AF789" s="29"/>
      <c r="AH789" s="185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26"/>
      <c r="B790" s="99"/>
      <c r="C790" s="784"/>
      <c r="D790" s="75" t="str">
        <f>AG785&amp;".6"</f>
        <v>B37.6</v>
      </c>
      <c r="E790" s="25"/>
      <c r="F790" s="26"/>
      <c r="G790" s="26"/>
      <c r="H790" s="635"/>
      <c r="I790" s="25"/>
      <c r="J790" s="28"/>
      <c r="K790" s="635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643"/>
      <c r="AB790" s="644"/>
      <c r="AC790" s="25"/>
      <c r="AD790" s="27"/>
      <c r="AE790" s="26"/>
      <c r="AF790" s="29"/>
      <c r="AH790" s="185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27">
        <v>5</v>
      </c>
      <c r="B791" s="98" t="str">
        <f>IF(AG791&lt;&gt;"",AH791,"")</f>
        <v>Th.Chung</v>
      </c>
      <c r="C791" s="780" t="s">
        <v>0</v>
      </c>
      <c r="D791" s="76" t="str">
        <f>AG791&amp;".1"</f>
        <v>B04.1</v>
      </c>
      <c r="E791" s="15"/>
      <c r="F791" s="16"/>
      <c r="G791" s="16"/>
      <c r="H791" s="18"/>
      <c r="I791" s="15"/>
      <c r="J791" s="18"/>
      <c r="K791" s="645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84" t="s">
        <v>351</v>
      </c>
      <c r="AH791" s="185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5">
      <c r="A792" s="326"/>
      <c r="B792" s="101">
        <f>SUM(F791:F796,J791:J796,N791:N796,R791:R796,V791:V796,Z791:Z796,AD791:AD796)</f>
        <v>0</v>
      </c>
      <c r="C792" s="781"/>
      <c r="D792" s="75" t="str">
        <f>AG791&amp;".2"</f>
        <v>B04.2</v>
      </c>
      <c r="E792" s="636"/>
      <c r="F792" s="22"/>
      <c r="G792" s="637"/>
      <c r="H792" s="23"/>
      <c r="I792" s="20"/>
      <c r="J792" s="22"/>
      <c r="K792" s="638"/>
      <c r="L792" s="23"/>
      <c r="M792" s="20"/>
      <c r="N792" s="22"/>
      <c r="O792" s="637"/>
      <c r="P792" s="23"/>
      <c r="Q792" s="20"/>
      <c r="R792" s="24"/>
      <c r="S792" s="637"/>
      <c r="T792" s="23"/>
      <c r="U792" s="20"/>
      <c r="V792" s="24"/>
      <c r="W792" s="637"/>
      <c r="X792" s="23"/>
      <c r="Y792" s="20"/>
      <c r="Z792" s="24"/>
      <c r="AA792" s="637"/>
      <c r="AB792" s="23"/>
      <c r="AC792" s="20"/>
      <c r="AD792" s="24"/>
      <c r="AE792" s="637"/>
      <c r="AF792" s="23"/>
      <c r="AH792" s="185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26"/>
      <c r="B793" s="99"/>
      <c r="C793" s="782" t="s">
        <v>1</v>
      </c>
      <c r="D793" s="75" t="str">
        <f>AG791&amp;".3"</f>
        <v>B04.3</v>
      </c>
      <c r="E793" s="618"/>
      <c r="F793" s="622"/>
      <c r="G793" s="622"/>
      <c r="H793" s="639"/>
      <c r="I793" s="618"/>
      <c r="J793" s="620"/>
      <c r="K793" s="639"/>
      <c r="L793" s="623"/>
      <c r="M793" s="618"/>
      <c r="N793" s="619"/>
      <c r="O793" s="622"/>
      <c r="P793" s="623"/>
      <c r="Q793" s="618"/>
      <c r="R793" s="620"/>
      <c r="S793" s="622"/>
      <c r="T793" s="623"/>
      <c r="U793" s="618"/>
      <c r="V793" s="619"/>
      <c r="W793" s="647"/>
      <c r="X793" s="623"/>
      <c r="Y793" s="618"/>
      <c r="Z793" s="619"/>
      <c r="AA793" s="622"/>
      <c r="AB793" s="623"/>
      <c r="AC793" s="618"/>
      <c r="AD793" s="620"/>
      <c r="AE793" s="622"/>
      <c r="AF793" s="29"/>
      <c r="AH793" s="185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26"/>
      <c r="B794" s="99"/>
      <c r="C794" s="783"/>
      <c r="D794" s="75" t="str">
        <f>AG791&amp;".4"</f>
        <v>B04.4</v>
      </c>
      <c r="E794" s="20"/>
      <c r="F794" s="21"/>
      <c r="G794" s="637"/>
      <c r="H794" s="640"/>
      <c r="I794" s="20"/>
      <c r="J794" s="22"/>
      <c r="K794" s="638"/>
      <c r="L794" s="23"/>
      <c r="M794" s="20"/>
      <c r="N794" s="22"/>
      <c r="O794" s="637"/>
      <c r="P794" s="23"/>
      <c r="Q794" s="20"/>
      <c r="R794" s="24"/>
      <c r="S794" s="637"/>
      <c r="T794" s="23"/>
      <c r="U794" s="20"/>
      <c r="V794" s="24"/>
      <c r="W794" s="637"/>
      <c r="X794" s="23"/>
      <c r="Y794" s="20"/>
      <c r="Z794" s="621"/>
      <c r="AA794" s="641"/>
      <c r="AB794" s="642"/>
      <c r="AC794" s="20"/>
      <c r="AD794" s="24"/>
      <c r="AE794" s="637"/>
      <c r="AF794" s="29"/>
      <c r="AH794" s="185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26"/>
      <c r="B795" s="99"/>
      <c r="C795" s="784" t="s">
        <v>542</v>
      </c>
      <c r="D795" s="75" t="str">
        <f>AG791&amp;".5"</f>
        <v>B04.5</v>
      </c>
      <c r="E795" s="25"/>
      <c r="F795" s="26"/>
      <c r="G795" s="26"/>
      <c r="H795" s="635"/>
      <c r="I795" s="25"/>
      <c r="J795" s="28"/>
      <c r="K795" s="635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643"/>
      <c r="AB795" s="644"/>
      <c r="AC795" s="25"/>
      <c r="AD795" s="27"/>
      <c r="AE795" s="26"/>
      <c r="AF795" s="29"/>
      <c r="AH795" s="185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26"/>
      <c r="B796" s="99"/>
      <c r="C796" s="784"/>
      <c r="D796" s="75" t="str">
        <f>AG791&amp;".6"</f>
        <v>B04.6</v>
      </c>
      <c r="E796" s="25"/>
      <c r="F796" s="26"/>
      <c r="G796" s="26"/>
      <c r="H796" s="635"/>
      <c r="I796" s="25"/>
      <c r="J796" s="28"/>
      <c r="K796" s="635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643"/>
      <c r="AB796" s="644"/>
      <c r="AC796" s="25"/>
      <c r="AD796" s="27"/>
      <c r="AE796" s="26"/>
      <c r="AF796" s="29"/>
      <c r="AH796" s="185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27">
        <v>6</v>
      </c>
      <c r="B797" s="98" t="str">
        <f>IF(AG797&lt;&gt;"",AH797,"")</f>
        <v>Th. Đông</v>
      </c>
      <c r="C797" s="780" t="s">
        <v>0</v>
      </c>
      <c r="D797" s="76" t="str">
        <f>AG797&amp;".1"</f>
        <v>B03.1</v>
      </c>
      <c r="E797" s="15"/>
      <c r="F797" s="16"/>
      <c r="G797" s="16"/>
      <c r="H797" s="18"/>
      <c r="I797" s="15"/>
      <c r="J797" s="18"/>
      <c r="K797" s="645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4" t="s">
        <v>378</v>
      </c>
      <c r="AH797" s="185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26"/>
      <c r="B798" s="101">
        <f>SUM(F797:F802,J797:J802,N797:N802,R797:R802,V797:V802,Z797:Z802,AD797:AD802)</f>
        <v>0</v>
      </c>
      <c r="C798" s="781"/>
      <c r="D798" s="75" t="str">
        <f>AG797&amp;".2"</f>
        <v>B03.2</v>
      </c>
      <c r="E798" s="636"/>
      <c r="F798" s="22"/>
      <c r="G798" s="637"/>
      <c r="H798" s="23"/>
      <c r="I798" s="20"/>
      <c r="J798" s="22"/>
      <c r="K798" s="638"/>
      <c r="L798" s="23"/>
      <c r="M798" s="20"/>
      <c r="N798" s="22"/>
      <c r="O798" s="637"/>
      <c r="P798" s="23"/>
      <c r="Q798" s="20"/>
      <c r="R798" s="24"/>
      <c r="S798" s="21"/>
      <c r="T798" s="23"/>
      <c r="U798" s="20"/>
      <c r="V798" s="24"/>
      <c r="W798" s="637"/>
      <c r="X798" s="23"/>
      <c r="Y798" s="20"/>
      <c r="Z798" s="24"/>
      <c r="AA798" s="637"/>
      <c r="AB798" s="23"/>
      <c r="AC798" s="20"/>
      <c r="AD798" s="24"/>
      <c r="AE798" s="21"/>
      <c r="AF798" s="23"/>
      <c r="AH798" s="185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26"/>
      <c r="B799" s="99"/>
      <c r="C799" s="782" t="s">
        <v>1</v>
      </c>
      <c r="D799" s="75" t="str">
        <f>AG797&amp;".3"</f>
        <v>B03.3</v>
      </c>
      <c r="E799" s="618"/>
      <c r="F799" s="622"/>
      <c r="G799" s="622"/>
      <c r="H799" s="639"/>
      <c r="I799" s="618"/>
      <c r="J799" s="620"/>
      <c r="K799" s="639"/>
      <c r="L799" s="623"/>
      <c r="M799" s="618"/>
      <c r="N799" s="619"/>
      <c r="O799" s="622"/>
      <c r="P799" s="623"/>
      <c r="Q799" s="618"/>
      <c r="R799" s="620"/>
      <c r="S799" s="622"/>
      <c r="T799" s="623"/>
      <c r="U799" s="618"/>
      <c r="V799" s="619"/>
      <c r="W799" s="622"/>
      <c r="X799" s="623"/>
      <c r="Y799" s="618"/>
      <c r="Z799" s="619"/>
      <c r="AA799" s="622"/>
      <c r="AB799" s="623"/>
      <c r="AC799" s="618"/>
      <c r="AD799" s="620"/>
      <c r="AE799" s="622"/>
      <c r="AF799" s="29"/>
      <c r="AH799" s="185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26"/>
      <c r="B800" s="99"/>
      <c r="C800" s="783"/>
      <c r="D800" s="75" t="str">
        <f>AG797&amp;".4"</f>
        <v>B03.4</v>
      </c>
      <c r="E800" s="20"/>
      <c r="F800" s="21"/>
      <c r="G800" s="637"/>
      <c r="H800" s="640"/>
      <c r="I800" s="20"/>
      <c r="J800" s="22"/>
      <c r="K800" s="638"/>
      <c r="L800" s="23"/>
      <c r="M800" s="20"/>
      <c r="N800" s="22"/>
      <c r="O800" s="637"/>
      <c r="P800" s="23"/>
      <c r="Q800" s="20"/>
      <c r="R800" s="24"/>
      <c r="S800" s="637"/>
      <c r="T800" s="23"/>
      <c r="U800" s="20"/>
      <c r="V800" s="24"/>
      <c r="W800" s="637"/>
      <c r="X800" s="23"/>
      <c r="Y800" s="20"/>
      <c r="Z800" s="621"/>
      <c r="AA800" s="641"/>
      <c r="AB800" s="642"/>
      <c r="AC800" s="20"/>
      <c r="AD800" s="24"/>
      <c r="AE800" s="637"/>
      <c r="AF800" s="29"/>
      <c r="AH800" s="185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26"/>
      <c r="B801" s="99"/>
      <c r="C801" s="784" t="s">
        <v>542</v>
      </c>
      <c r="D801" s="75" t="str">
        <f>AG797&amp;".5"</f>
        <v>B03.5</v>
      </c>
      <c r="E801" s="25"/>
      <c r="F801" s="26"/>
      <c r="G801" s="26"/>
      <c r="H801" s="635"/>
      <c r="I801" s="25"/>
      <c r="J801" s="28"/>
      <c r="K801" s="635"/>
      <c r="L801" s="29"/>
      <c r="M801" s="25"/>
      <c r="N801" s="28"/>
      <c r="O801" s="26"/>
      <c r="P801" s="29"/>
      <c r="Q801" s="25"/>
      <c r="R801" s="27"/>
      <c r="S801" s="648"/>
      <c r="T801" s="29"/>
      <c r="U801" s="25"/>
      <c r="V801" s="27"/>
      <c r="W801" s="26"/>
      <c r="X801" s="29"/>
      <c r="Y801" s="25"/>
      <c r="Z801" s="33"/>
      <c r="AA801" s="643"/>
      <c r="AB801" s="644"/>
      <c r="AC801" s="25"/>
      <c r="AD801" s="27"/>
      <c r="AE801" s="26"/>
      <c r="AF801" s="29"/>
      <c r="AH801" s="185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26"/>
      <c r="B802" s="99"/>
      <c r="C802" s="784"/>
      <c r="D802" s="75" t="str">
        <f>AG797&amp;".6"</f>
        <v>B03.6</v>
      </c>
      <c r="E802" s="25"/>
      <c r="F802" s="26"/>
      <c r="G802" s="648"/>
      <c r="H802" s="635"/>
      <c r="I802" s="25"/>
      <c r="J802" s="28"/>
      <c r="K802" s="649"/>
      <c r="L802" s="29"/>
      <c r="M802" s="25"/>
      <c r="N802" s="28"/>
      <c r="O802" s="648"/>
      <c r="P802" s="29"/>
      <c r="Q802" s="25"/>
      <c r="R802" s="27"/>
      <c r="S802" s="648"/>
      <c r="T802" s="29"/>
      <c r="U802" s="25"/>
      <c r="V802" s="27"/>
      <c r="W802" s="648"/>
      <c r="X802" s="29"/>
      <c r="Y802" s="25"/>
      <c r="Z802" s="33"/>
      <c r="AA802" s="643"/>
      <c r="AB802" s="644"/>
      <c r="AC802" s="25"/>
      <c r="AD802" s="27"/>
      <c r="AE802" s="26"/>
      <c r="AF802" s="29"/>
      <c r="AH802" s="185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27">
        <v>7</v>
      </c>
      <c r="B803" s="98" t="str">
        <f>IF(AG803&lt;&gt;"",AH803,"")</f>
        <v>Th.V.Dũng</v>
      </c>
      <c r="C803" s="780" t="s">
        <v>0</v>
      </c>
      <c r="D803" s="76" t="str">
        <f>AG803&amp;".1"</f>
        <v>B05.1</v>
      </c>
      <c r="E803" s="15"/>
      <c r="F803" s="16"/>
      <c r="G803" s="16"/>
      <c r="H803" s="18"/>
      <c r="I803" s="15"/>
      <c r="J803" s="18"/>
      <c r="K803" s="645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4" t="s">
        <v>354</v>
      </c>
      <c r="AH803" s="185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26"/>
      <c r="B804" s="101">
        <f>SUM(F803:F808,J803:J808,N803:N808,R803:R808,V803:V808,Z803:Z808,AD803:AD808)</f>
        <v>0</v>
      </c>
      <c r="C804" s="781"/>
      <c r="D804" s="75" t="str">
        <f>AG803&amp;".2"</f>
        <v>B05.2</v>
      </c>
      <c r="E804" s="636"/>
      <c r="F804" s="22"/>
      <c r="G804" s="637"/>
      <c r="H804" s="23"/>
      <c r="I804" s="20"/>
      <c r="J804" s="22"/>
      <c r="K804" s="638"/>
      <c r="L804" s="23"/>
      <c r="M804" s="20"/>
      <c r="N804" s="22"/>
      <c r="O804" s="637"/>
      <c r="P804" s="23"/>
      <c r="Q804" s="20"/>
      <c r="R804" s="24"/>
      <c r="S804" s="637"/>
      <c r="T804" s="23"/>
      <c r="U804" s="20"/>
      <c r="V804" s="24"/>
      <c r="W804" s="637"/>
      <c r="X804" s="23"/>
      <c r="Y804" s="20"/>
      <c r="Z804" s="24"/>
      <c r="AA804" s="637"/>
      <c r="AB804" s="23"/>
      <c r="AC804" s="20"/>
      <c r="AD804" s="24"/>
      <c r="AE804" s="21"/>
      <c r="AF804" s="23"/>
      <c r="AH804" s="185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26"/>
      <c r="B805" s="99"/>
      <c r="C805" s="782" t="s">
        <v>1</v>
      </c>
      <c r="D805" s="75" t="str">
        <f>AG803&amp;".3"</f>
        <v>B05.3</v>
      </c>
      <c r="E805" s="618"/>
      <c r="F805" s="622"/>
      <c r="G805" s="622"/>
      <c r="H805" s="639"/>
      <c r="I805" s="618"/>
      <c r="J805" s="620"/>
      <c r="K805" s="639"/>
      <c r="L805" s="623"/>
      <c r="M805" s="618"/>
      <c r="N805" s="619"/>
      <c r="O805" s="622"/>
      <c r="P805" s="623"/>
      <c r="Q805" s="618"/>
      <c r="R805" s="620"/>
      <c r="S805" s="622"/>
      <c r="T805" s="623"/>
      <c r="U805" s="618"/>
      <c r="V805" s="619"/>
      <c r="W805" s="647"/>
      <c r="X805" s="623"/>
      <c r="Y805" s="618"/>
      <c r="Z805" s="619"/>
      <c r="AA805" s="622"/>
      <c r="AB805" s="623"/>
      <c r="AC805" s="618"/>
      <c r="AD805" s="620"/>
      <c r="AE805" s="622"/>
      <c r="AF805" s="29"/>
      <c r="AH805" s="185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26"/>
      <c r="B806" s="99"/>
      <c r="C806" s="783"/>
      <c r="D806" s="75" t="str">
        <f>AG803&amp;".4"</f>
        <v>B05.4</v>
      </c>
      <c r="E806" s="20"/>
      <c r="F806" s="21"/>
      <c r="G806" s="637"/>
      <c r="H806" s="640"/>
      <c r="I806" s="20"/>
      <c r="J806" s="22"/>
      <c r="K806" s="638"/>
      <c r="L806" s="23"/>
      <c r="M806" s="20"/>
      <c r="N806" s="22"/>
      <c r="O806" s="637"/>
      <c r="P806" s="23"/>
      <c r="Q806" s="20"/>
      <c r="R806" s="24"/>
      <c r="S806" s="637"/>
      <c r="T806" s="23"/>
      <c r="U806" s="20"/>
      <c r="V806" s="24"/>
      <c r="W806" s="637"/>
      <c r="X806" s="23"/>
      <c r="Y806" s="20"/>
      <c r="Z806" s="621"/>
      <c r="AA806" s="641"/>
      <c r="AB806" s="642"/>
      <c r="AC806" s="20"/>
      <c r="AD806" s="24"/>
      <c r="AE806" s="637"/>
      <c r="AF806" s="29"/>
      <c r="AH806" s="185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26"/>
      <c r="B807" s="99"/>
      <c r="C807" s="784" t="s">
        <v>542</v>
      </c>
      <c r="D807" s="75" t="str">
        <f>AG803&amp;".5"</f>
        <v>B05.5</v>
      </c>
      <c r="E807" s="25"/>
      <c r="F807" s="26"/>
      <c r="G807" s="26"/>
      <c r="H807" s="635"/>
      <c r="I807" s="25"/>
      <c r="J807" s="28"/>
      <c r="K807" s="635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643"/>
      <c r="AB807" s="644"/>
      <c r="AC807" s="25"/>
      <c r="AD807" s="27"/>
      <c r="AE807" s="26"/>
      <c r="AF807" s="29"/>
      <c r="AH807" s="185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26"/>
      <c r="B808" s="99"/>
      <c r="C808" s="784"/>
      <c r="D808" s="75" t="str">
        <f>AG803&amp;".6"</f>
        <v>B05.6</v>
      </c>
      <c r="E808" s="25"/>
      <c r="F808" s="26"/>
      <c r="G808" s="26"/>
      <c r="H808" s="635"/>
      <c r="I808" s="25"/>
      <c r="J808" s="28"/>
      <c r="K808" s="635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643"/>
      <c r="AB808" s="644"/>
      <c r="AC808" s="25"/>
      <c r="AD808" s="27"/>
      <c r="AE808" s="26"/>
      <c r="AF808" s="29"/>
      <c r="AH808" s="185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27">
        <v>8</v>
      </c>
      <c r="B809" s="98" t="str">
        <f>IF(AG809&lt;&gt;"",AH809,"")</f>
        <v>Th.Giang</v>
      </c>
      <c r="C809" s="780" t="s">
        <v>0</v>
      </c>
      <c r="D809" s="76" t="str">
        <f>AG809&amp;".1"</f>
        <v>B39.1</v>
      </c>
      <c r="E809" s="15"/>
      <c r="F809" s="16"/>
      <c r="G809" s="16"/>
      <c r="H809" s="18"/>
      <c r="I809" s="15"/>
      <c r="J809" s="18"/>
      <c r="K809" s="645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4" t="s">
        <v>2217</v>
      </c>
      <c r="AH809" s="185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26"/>
      <c r="B810" s="101">
        <f>SUM(F809:F814,J809:J814,N809:N814,R809:R814,V809:V814,Z809:Z814,AD809:AD814)</f>
        <v>0</v>
      </c>
      <c r="C810" s="781"/>
      <c r="D810" s="75" t="str">
        <f>AG809&amp;".2"</f>
        <v>B39.2</v>
      </c>
      <c r="E810" s="636"/>
      <c r="F810" s="22"/>
      <c r="G810" s="637"/>
      <c r="H810" s="23"/>
      <c r="I810" s="20"/>
      <c r="J810" s="22"/>
      <c r="K810" s="638"/>
      <c r="L810" s="23"/>
      <c r="M810" s="20"/>
      <c r="N810" s="22"/>
      <c r="O810" s="637"/>
      <c r="P810" s="23"/>
      <c r="Q810" s="20"/>
      <c r="R810" s="24"/>
      <c r="S810" s="637"/>
      <c r="T810" s="23"/>
      <c r="U810" s="20"/>
      <c r="V810" s="24"/>
      <c r="W810" s="637"/>
      <c r="X810" s="23"/>
      <c r="Y810" s="20"/>
      <c r="Z810" s="24"/>
      <c r="AA810" s="637"/>
      <c r="AB810" s="23"/>
      <c r="AC810" s="20"/>
      <c r="AD810" s="24"/>
      <c r="AE810" s="637"/>
      <c r="AF810" s="23"/>
      <c r="AH810" s="185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26"/>
      <c r="B811" s="99"/>
      <c r="C811" s="782" t="s">
        <v>1</v>
      </c>
      <c r="D811" s="75" t="str">
        <f>AG809&amp;".3"</f>
        <v>B39.3</v>
      </c>
      <c r="E811" s="618"/>
      <c r="F811" s="622"/>
      <c r="G811" s="622"/>
      <c r="H811" s="639"/>
      <c r="I811" s="618"/>
      <c r="J811" s="620"/>
      <c r="K811" s="639"/>
      <c r="L811" s="623"/>
      <c r="M811" s="618"/>
      <c r="N811" s="619"/>
      <c r="O811" s="622"/>
      <c r="P811" s="623"/>
      <c r="Q811" s="618"/>
      <c r="R811" s="620"/>
      <c r="S811" s="622"/>
      <c r="T811" s="623"/>
      <c r="U811" s="618"/>
      <c r="V811" s="619"/>
      <c r="W811" s="622"/>
      <c r="X811" s="623"/>
      <c r="Y811" s="618"/>
      <c r="Z811" s="619"/>
      <c r="AA811" s="622"/>
      <c r="AB811" s="623"/>
      <c r="AC811" s="618"/>
      <c r="AD811" s="620"/>
      <c r="AE811" s="622"/>
      <c r="AF811" s="29"/>
      <c r="AH811" s="185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26"/>
      <c r="B812" s="99"/>
      <c r="C812" s="783"/>
      <c r="D812" s="75" t="str">
        <f>AG809&amp;".4"</f>
        <v>B39.4</v>
      </c>
      <c r="E812" s="20"/>
      <c r="F812" s="21"/>
      <c r="G812" s="637"/>
      <c r="H812" s="640"/>
      <c r="I812" s="20"/>
      <c r="J812" s="22"/>
      <c r="K812" s="638"/>
      <c r="L812" s="23"/>
      <c r="M812" s="20"/>
      <c r="N812" s="22"/>
      <c r="O812" s="637"/>
      <c r="P812" s="23"/>
      <c r="Q812" s="20"/>
      <c r="R812" s="24"/>
      <c r="S812" s="637"/>
      <c r="T812" s="23"/>
      <c r="U812" s="20"/>
      <c r="V812" s="24"/>
      <c r="W812" s="637"/>
      <c r="X812" s="23"/>
      <c r="Y812" s="20"/>
      <c r="Z812" s="621"/>
      <c r="AA812" s="641"/>
      <c r="AB812" s="642"/>
      <c r="AC812" s="20"/>
      <c r="AD812" s="24"/>
      <c r="AE812" s="637"/>
      <c r="AF812" s="29"/>
      <c r="AH812" s="185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26"/>
      <c r="B813" s="99"/>
      <c r="C813" s="784" t="s">
        <v>542</v>
      </c>
      <c r="D813" s="75" t="str">
        <f>AG809&amp;".5"</f>
        <v>B39.5</v>
      </c>
      <c r="E813" s="25"/>
      <c r="F813" s="26"/>
      <c r="G813" s="26"/>
      <c r="H813" s="635"/>
      <c r="I813" s="25"/>
      <c r="J813" s="28"/>
      <c r="K813" s="635"/>
      <c r="L813" s="29"/>
      <c r="M813" s="25"/>
      <c r="N813" s="28"/>
      <c r="O813" s="26"/>
      <c r="P813" s="29"/>
      <c r="Q813" s="25"/>
      <c r="R813" s="27"/>
      <c r="S813" s="648"/>
      <c r="T813" s="29"/>
      <c r="U813" s="25"/>
      <c r="V813" s="27"/>
      <c r="W813" s="26"/>
      <c r="X813" s="29"/>
      <c r="Y813" s="25"/>
      <c r="Z813" s="33"/>
      <c r="AA813" s="643"/>
      <c r="AB813" s="644"/>
      <c r="AC813" s="25"/>
      <c r="AD813" s="27"/>
      <c r="AE813" s="26"/>
      <c r="AF813" s="29"/>
      <c r="AH813" s="185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26"/>
      <c r="B814" s="99"/>
      <c r="C814" s="784"/>
      <c r="D814" s="75" t="str">
        <f>AG809&amp;".6"</f>
        <v>B39.6</v>
      </c>
      <c r="E814" s="25"/>
      <c r="F814" s="26"/>
      <c r="G814" s="26"/>
      <c r="H814" s="635"/>
      <c r="I814" s="25"/>
      <c r="J814" s="28"/>
      <c r="K814" s="635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643"/>
      <c r="AB814" s="644"/>
      <c r="AC814" s="25"/>
      <c r="AD814" s="27"/>
      <c r="AE814" s="26"/>
      <c r="AF814" s="29"/>
      <c r="AH814" s="185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27">
        <v>9</v>
      </c>
      <c r="B815" s="98" t="s">
        <v>191</v>
      </c>
      <c r="C815" s="780" t="s">
        <v>0</v>
      </c>
      <c r="D815" s="76" t="str">
        <f>AG815&amp;".1"</f>
        <v>B08.1</v>
      </c>
      <c r="E815" s="15"/>
      <c r="F815" s="16"/>
      <c r="G815" s="16"/>
      <c r="H815" s="18"/>
      <c r="I815" s="15"/>
      <c r="J815" s="18"/>
      <c r="K815" s="645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4" t="s">
        <v>4683</v>
      </c>
      <c r="AH815" s="185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26"/>
      <c r="B816" s="101">
        <f>SUM(F815:F820,J815:J820,N815:N820,R815:R820,V815:V820,Z815:Z820,AD815:AD820)</f>
        <v>0</v>
      </c>
      <c r="C816" s="781"/>
      <c r="D816" s="75" t="str">
        <f>AG815&amp;".2"</f>
        <v>B08.2</v>
      </c>
      <c r="E816" s="636"/>
      <c r="F816" s="22"/>
      <c r="G816" s="637"/>
      <c r="H816" s="23"/>
      <c r="I816" s="20"/>
      <c r="J816" s="22"/>
      <c r="K816" s="638"/>
      <c r="L816" s="23"/>
      <c r="M816" s="20"/>
      <c r="N816" s="22"/>
      <c r="O816" s="637"/>
      <c r="P816" s="23"/>
      <c r="Q816" s="20"/>
      <c r="R816" s="24"/>
      <c r="S816" s="637"/>
      <c r="T816" s="23"/>
      <c r="U816" s="20"/>
      <c r="V816" s="24"/>
      <c r="W816" s="637"/>
      <c r="X816" s="23"/>
      <c r="Y816" s="20"/>
      <c r="Z816" s="24"/>
      <c r="AA816" s="637"/>
      <c r="AB816" s="23"/>
      <c r="AC816" s="20"/>
      <c r="AD816" s="24"/>
      <c r="AE816" s="637"/>
      <c r="AF816" s="23"/>
      <c r="AH816" s="185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26"/>
      <c r="B817" s="99"/>
      <c r="C817" s="782" t="s">
        <v>1</v>
      </c>
      <c r="D817" s="75" t="str">
        <f>AG815&amp;".3"</f>
        <v>B08.3</v>
      </c>
      <c r="E817" s="618"/>
      <c r="F817" s="622"/>
      <c r="G817" s="622"/>
      <c r="H817" s="639"/>
      <c r="I817" s="618"/>
      <c r="J817" s="620"/>
      <c r="K817" s="639"/>
      <c r="L817" s="623"/>
      <c r="M817" s="618"/>
      <c r="N817" s="619"/>
      <c r="O817" s="622"/>
      <c r="P817" s="623"/>
      <c r="Q817" s="618"/>
      <c r="R817" s="620"/>
      <c r="S817" s="622"/>
      <c r="T817" s="623"/>
      <c r="U817" s="618"/>
      <c r="V817" s="619"/>
      <c r="W817" s="647"/>
      <c r="X817" s="623"/>
      <c r="Y817" s="618"/>
      <c r="Z817" s="619"/>
      <c r="AA817" s="622"/>
      <c r="AB817" s="623"/>
      <c r="AC817" s="618"/>
      <c r="AD817" s="620"/>
      <c r="AE817" s="622"/>
      <c r="AF817" s="29"/>
      <c r="AH817" s="185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26"/>
      <c r="B818" s="99"/>
      <c r="C818" s="783"/>
      <c r="D818" s="75" t="str">
        <f>AG815&amp;".4"</f>
        <v>B08.4</v>
      </c>
      <c r="E818" s="20"/>
      <c r="F818" s="21"/>
      <c r="G818" s="637"/>
      <c r="H818" s="640"/>
      <c r="I818" s="20"/>
      <c r="J818" s="22"/>
      <c r="K818" s="638"/>
      <c r="L818" s="23"/>
      <c r="M818" s="20"/>
      <c r="N818" s="22"/>
      <c r="O818" s="637"/>
      <c r="P818" s="23"/>
      <c r="Q818" s="20"/>
      <c r="R818" s="24"/>
      <c r="S818" s="637"/>
      <c r="T818" s="23"/>
      <c r="U818" s="20"/>
      <c r="V818" s="24"/>
      <c r="W818" s="637"/>
      <c r="X818" s="23"/>
      <c r="Y818" s="20"/>
      <c r="Z818" s="621"/>
      <c r="AA818" s="641"/>
      <c r="AB818" s="642"/>
      <c r="AC818" s="20"/>
      <c r="AD818" s="24"/>
      <c r="AE818" s="637"/>
      <c r="AF818" s="29"/>
      <c r="AH818" s="185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26"/>
      <c r="B819" s="99"/>
      <c r="C819" s="784" t="s">
        <v>542</v>
      </c>
      <c r="D819" s="75" t="str">
        <f>AG815&amp;".5"</f>
        <v>B08.5</v>
      </c>
      <c r="E819" s="25"/>
      <c r="F819" s="26"/>
      <c r="G819" s="26"/>
      <c r="H819" s="635"/>
      <c r="I819" s="25"/>
      <c r="J819" s="28"/>
      <c r="K819" s="635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643"/>
      <c r="AB819" s="644"/>
      <c r="AC819" s="25"/>
      <c r="AD819" s="27"/>
      <c r="AE819" s="26"/>
      <c r="AF819" s="29"/>
      <c r="AH819" s="185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28"/>
      <c r="B820" s="100"/>
      <c r="C820" s="785"/>
      <c r="D820" s="75" t="str">
        <f>AG815&amp;".6"</f>
        <v>B08.6</v>
      </c>
      <c r="E820" s="40"/>
      <c r="F820" s="309"/>
      <c r="G820" s="309"/>
      <c r="H820" s="650"/>
      <c r="I820" s="40"/>
      <c r="J820" s="42"/>
      <c r="K820" s="650"/>
      <c r="L820" s="308"/>
      <c r="M820" s="40"/>
      <c r="N820" s="42"/>
      <c r="O820" s="309"/>
      <c r="P820" s="308"/>
      <c r="Q820" s="40"/>
      <c r="R820" s="41"/>
      <c r="S820" s="624"/>
      <c r="T820" s="308"/>
      <c r="U820" s="40"/>
      <c r="V820" s="41"/>
      <c r="W820" s="624"/>
      <c r="X820" s="308"/>
      <c r="Y820" s="40"/>
      <c r="Z820" s="43"/>
      <c r="AA820" s="652"/>
      <c r="AB820" s="653"/>
      <c r="AC820" s="40"/>
      <c r="AD820" s="41"/>
      <c r="AE820" s="309"/>
      <c r="AF820" s="29"/>
      <c r="AH820" s="185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27">
        <v>11</v>
      </c>
      <c r="B821" s="98" t="str">
        <f>IF(AG821&lt;&gt;"",AH821,"")</f>
        <v>Th.Hoan</v>
      </c>
      <c r="C821" s="780" t="s">
        <v>0</v>
      </c>
      <c r="D821" s="76" t="str">
        <f>AG821&amp;".1"</f>
        <v>B18.1</v>
      </c>
      <c r="E821" s="15"/>
      <c r="F821" s="16"/>
      <c r="G821" s="16"/>
      <c r="H821" s="18"/>
      <c r="I821" s="15"/>
      <c r="J821" s="18"/>
      <c r="K821" s="645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358</v>
      </c>
      <c r="AH821" s="185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26"/>
      <c r="B822" s="101">
        <f>SUM(F821:F826,J821:J826,N821:N826,R821:R826,V821:V826,Z821:Z826,AD821:AD826)</f>
        <v>0</v>
      </c>
      <c r="C822" s="781"/>
      <c r="D822" s="75" t="str">
        <f>AG821&amp;".2"</f>
        <v>B18.2</v>
      </c>
      <c r="E822" s="636"/>
      <c r="F822" s="22"/>
      <c r="G822" s="21"/>
      <c r="H822" s="23"/>
      <c r="I822" s="20"/>
      <c r="J822" s="22"/>
      <c r="K822" s="640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85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26"/>
      <c r="B823" s="99"/>
      <c r="C823" s="782" t="s">
        <v>1</v>
      </c>
      <c r="D823" s="75" t="str">
        <f>AG821&amp;".3"</f>
        <v>B18.3</v>
      </c>
      <c r="E823" s="618"/>
      <c r="F823" s="622"/>
      <c r="G823" s="622"/>
      <c r="H823" s="639"/>
      <c r="I823" s="618"/>
      <c r="J823" s="620"/>
      <c r="K823" s="639"/>
      <c r="L823" s="623"/>
      <c r="M823" s="618"/>
      <c r="N823" s="619"/>
      <c r="O823" s="622"/>
      <c r="P823" s="623"/>
      <c r="Q823" s="618"/>
      <c r="R823" s="620"/>
      <c r="S823" s="622"/>
      <c r="T823" s="623"/>
      <c r="U823" s="618"/>
      <c r="V823" s="619"/>
      <c r="W823" s="622"/>
      <c r="X823" s="623"/>
      <c r="Y823" s="618"/>
      <c r="Z823" s="619"/>
      <c r="AA823" s="622"/>
      <c r="AB823" s="623"/>
      <c r="AC823" s="618"/>
      <c r="AD823" s="620"/>
      <c r="AE823" s="622"/>
      <c r="AF823" s="29"/>
      <c r="AH823" s="185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26"/>
      <c r="B824" s="99"/>
      <c r="C824" s="783"/>
      <c r="D824" s="75" t="str">
        <f>AG821&amp;".4"</f>
        <v>B18.4</v>
      </c>
      <c r="E824" s="20"/>
      <c r="F824" s="21"/>
      <c r="G824" s="21"/>
      <c r="H824" s="640"/>
      <c r="I824" s="20"/>
      <c r="J824" s="22"/>
      <c r="K824" s="640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637"/>
      <c r="X824" s="23"/>
      <c r="Y824" s="20"/>
      <c r="Z824" s="621"/>
      <c r="AA824" s="692"/>
      <c r="AB824" s="642"/>
      <c r="AC824" s="20"/>
      <c r="AD824" s="24"/>
      <c r="AE824" s="21"/>
      <c r="AF824" s="29"/>
      <c r="AH824" s="185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26"/>
      <c r="B825" s="99"/>
      <c r="C825" s="784" t="s">
        <v>542</v>
      </c>
      <c r="D825" s="75" t="str">
        <f>AG821&amp;".5"</f>
        <v>B18.5</v>
      </c>
      <c r="E825" s="25"/>
      <c r="F825" s="26"/>
      <c r="G825" s="26"/>
      <c r="H825" s="635"/>
      <c r="I825" s="25"/>
      <c r="J825" s="28"/>
      <c r="K825" s="635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643"/>
      <c r="AB825" s="644"/>
      <c r="AC825" s="25"/>
      <c r="AD825" s="27"/>
      <c r="AE825" s="26"/>
      <c r="AF825" s="29"/>
      <c r="AH825" s="185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26"/>
      <c r="B826" s="99"/>
      <c r="C826" s="784"/>
      <c r="D826" s="75" t="str">
        <f>AG821&amp;".6"</f>
        <v>B18.6</v>
      </c>
      <c r="E826" s="25"/>
      <c r="F826" s="26"/>
      <c r="G826" s="26"/>
      <c r="H826" s="635"/>
      <c r="I826" s="25"/>
      <c r="J826" s="28"/>
      <c r="K826" s="635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643"/>
      <c r="AB826" s="644"/>
      <c r="AC826" s="25"/>
      <c r="AD826" s="27"/>
      <c r="AE826" s="26"/>
      <c r="AF826" s="29"/>
      <c r="AH826" s="185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27">
        <v>12</v>
      </c>
      <c r="B827" s="98" t="str">
        <f>IF(AG827&lt;&gt;"",AH827,"")</f>
        <v>Th.Hoàng</v>
      </c>
      <c r="C827" s="780" t="s">
        <v>0</v>
      </c>
      <c r="D827" s="76" t="str">
        <f>AG827&amp;".1"</f>
        <v>B09.1</v>
      </c>
      <c r="E827" s="15"/>
      <c r="F827" s="16"/>
      <c r="G827" s="16"/>
      <c r="H827" s="18"/>
      <c r="I827" s="15"/>
      <c r="J827" s="18"/>
      <c r="K827" s="645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4" t="s">
        <v>353</v>
      </c>
      <c r="AH827" s="185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26"/>
      <c r="B828" s="101">
        <f>SUM(F827:F832,J827:J832,N827:N832,R827:R832,V827:V832,Z827:Z832,AD827:AD832)</f>
        <v>0</v>
      </c>
      <c r="C828" s="781"/>
      <c r="D828" s="75" t="str">
        <f>AG827&amp;".2"</f>
        <v>B09.2</v>
      </c>
      <c r="E828" s="636"/>
      <c r="F828" s="22"/>
      <c r="G828" s="21"/>
      <c r="H828" s="23"/>
      <c r="I828" s="20"/>
      <c r="J828" s="22"/>
      <c r="K828" s="640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637"/>
      <c r="X828" s="23"/>
      <c r="Y828" s="20"/>
      <c r="Z828" s="24"/>
      <c r="AA828" s="637"/>
      <c r="AB828" s="23"/>
      <c r="AC828" s="20"/>
      <c r="AD828" s="24"/>
      <c r="AE828" s="637"/>
      <c r="AF828" s="23"/>
      <c r="AH828" s="185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26"/>
      <c r="B829" s="99"/>
      <c r="C829" s="782" t="s">
        <v>1</v>
      </c>
      <c r="D829" s="75" t="str">
        <f>AG827&amp;".3"</f>
        <v>B09.3</v>
      </c>
      <c r="E829" s="618"/>
      <c r="F829" s="622"/>
      <c r="G829" s="622"/>
      <c r="H829" s="639"/>
      <c r="I829" s="618"/>
      <c r="J829" s="620"/>
      <c r="K829" s="639"/>
      <c r="L829" s="623"/>
      <c r="M829" s="618"/>
      <c r="N829" s="619"/>
      <c r="O829" s="622"/>
      <c r="P829" s="623"/>
      <c r="Q829" s="618"/>
      <c r="R829" s="620"/>
      <c r="S829" s="622"/>
      <c r="T829" s="623"/>
      <c r="U829" s="618"/>
      <c r="V829" s="619"/>
      <c r="W829" s="647"/>
      <c r="X829" s="623"/>
      <c r="Y829" s="618"/>
      <c r="Z829" s="619"/>
      <c r="AA829" s="622"/>
      <c r="AB829" s="623"/>
      <c r="AC829" s="618"/>
      <c r="AD829" s="620"/>
      <c r="AE829" s="622"/>
      <c r="AF829" s="29"/>
      <c r="AH829" s="185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26"/>
      <c r="B830" s="99"/>
      <c r="C830" s="783"/>
      <c r="D830" s="75" t="str">
        <f>AG827&amp;".4"</f>
        <v>B09.4</v>
      </c>
      <c r="E830" s="20"/>
      <c r="F830" s="21"/>
      <c r="G830" s="637"/>
      <c r="H830" s="640"/>
      <c r="I830" s="20"/>
      <c r="J830" s="22"/>
      <c r="K830" s="640"/>
      <c r="L830" s="23"/>
      <c r="M830" s="20"/>
      <c r="N830" s="22"/>
      <c r="O830" s="637"/>
      <c r="P830" s="23"/>
      <c r="Q830" s="20"/>
      <c r="R830" s="24"/>
      <c r="S830" s="637"/>
      <c r="T830" s="23"/>
      <c r="U830" s="20"/>
      <c r="V830" s="24"/>
      <c r="W830" s="637"/>
      <c r="X830" s="23"/>
      <c r="Y830" s="20"/>
      <c r="Z830" s="621"/>
      <c r="AA830" s="641"/>
      <c r="AB830" s="642"/>
      <c r="AC830" s="20"/>
      <c r="AD830" s="24"/>
      <c r="AE830" s="637"/>
      <c r="AF830" s="29"/>
      <c r="AH830" s="185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26"/>
      <c r="B831" s="99"/>
      <c r="C831" s="784" t="s">
        <v>542</v>
      </c>
      <c r="D831" s="75" t="str">
        <f>AG827&amp;".5"</f>
        <v>B09.5</v>
      </c>
      <c r="E831" s="25"/>
      <c r="F831" s="26"/>
      <c r="G831" s="26"/>
      <c r="H831" s="635"/>
      <c r="I831" s="25"/>
      <c r="J831" s="28"/>
      <c r="K831" s="635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643"/>
      <c r="AB831" s="644"/>
      <c r="AC831" s="25"/>
      <c r="AD831" s="27"/>
      <c r="AE831" s="26"/>
      <c r="AF831" s="29"/>
      <c r="AH831" s="185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26"/>
      <c r="B832" s="99"/>
      <c r="C832" s="784"/>
      <c r="D832" s="75" t="str">
        <f>AG827&amp;".6"</f>
        <v>B09.6</v>
      </c>
      <c r="E832" s="25"/>
      <c r="F832" s="26"/>
      <c r="G832" s="26"/>
      <c r="H832" s="635"/>
      <c r="I832" s="25"/>
      <c r="J832" s="28"/>
      <c r="K832" s="635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643"/>
      <c r="AB832" s="644"/>
      <c r="AC832" s="25"/>
      <c r="AD832" s="27"/>
      <c r="AE832" s="26"/>
      <c r="AF832" s="29"/>
      <c r="AH832" s="185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27">
        <v>13</v>
      </c>
      <c r="B833" s="98" t="str">
        <f>IF(AG833&lt;&gt;"",AH833,"")</f>
        <v>Th.Hưng</v>
      </c>
      <c r="C833" s="780" t="s">
        <v>0</v>
      </c>
      <c r="D833" s="76" t="str">
        <f>AG833&amp;".1"</f>
        <v>B22.1</v>
      </c>
      <c r="E833" s="15"/>
      <c r="F833" s="16"/>
      <c r="G833" s="16"/>
      <c r="H833" s="18"/>
      <c r="I833" s="15"/>
      <c r="J833" s="18"/>
      <c r="K833" s="645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4" t="s">
        <v>361</v>
      </c>
      <c r="AH833" s="185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5">
      <c r="A834" s="326"/>
      <c r="B834" s="101">
        <f>SUM(F833:F838,J833:J838,N833:N838,R833:R838,V833:V838,Z833:Z838,AD833:AD838)</f>
        <v>0</v>
      </c>
      <c r="C834" s="781"/>
      <c r="D834" s="75" t="str">
        <f>AG833&amp;".2"</f>
        <v>B22.2</v>
      </c>
      <c r="E834" s="636"/>
      <c r="F834" s="22"/>
      <c r="G834" s="21"/>
      <c r="H834" s="23"/>
      <c r="I834" s="20"/>
      <c r="J834" s="22"/>
      <c r="K834" s="640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85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26"/>
      <c r="B835" s="99"/>
      <c r="C835" s="782" t="s">
        <v>1</v>
      </c>
      <c r="D835" s="75" t="str">
        <f>AG833&amp;".3"</f>
        <v>B22.3</v>
      </c>
      <c r="E835" s="618"/>
      <c r="F835" s="622"/>
      <c r="G835" s="622"/>
      <c r="H835" s="639"/>
      <c r="I835" s="618"/>
      <c r="J835" s="620"/>
      <c r="K835" s="639"/>
      <c r="L835" s="623"/>
      <c r="M835" s="618"/>
      <c r="N835" s="619"/>
      <c r="O835" s="622"/>
      <c r="P835" s="623"/>
      <c r="Q835" s="618"/>
      <c r="R835" s="620"/>
      <c r="S835" s="622"/>
      <c r="T835" s="623"/>
      <c r="U835" s="618"/>
      <c r="V835" s="619"/>
      <c r="W835" s="622"/>
      <c r="X835" s="623"/>
      <c r="Y835" s="618"/>
      <c r="Z835" s="619"/>
      <c r="AA835" s="622"/>
      <c r="AB835" s="623"/>
      <c r="AC835" s="618"/>
      <c r="AD835" s="620"/>
      <c r="AE835" s="622"/>
      <c r="AF835" s="29"/>
      <c r="AH835" s="185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26"/>
      <c r="B836" s="99"/>
      <c r="C836" s="783"/>
      <c r="D836" s="75" t="str">
        <f>AG833&amp;".4"</f>
        <v>B22.4</v>
      </c>
      <c r="E836" s="20"/>
      <c r="F836" s="21"/>
      <c r="G836" s="637"/>
      <c r="H836" s="640"/>
      <c r="I836" s="20"/>
      <c r="J836" s="22"/>
      <c r="K836" s="638"/>
      <c r="L836" s="23"/>
      <c r="M836" s="20"/>
      <c r="N836" s="22"/>
      <c r="O836" s="637"/>
      <c r="P836" s="23"/>
      <c r="Q836" s="20"/>
      <c r="R836" s="24"/>
      <c r="S836" s="637"/>
      <c r="T836" s="23"/>
      <c r="U836" s="20"/>
      <c r="V836" s="24"/>
      <c r="W836" s="637"/>
      <c r="X836" s="23"/>
      <c r="Y836" s="20"/>
      <c r="Z836" s="621"/>
      <c r="AA836" s="692"/>
      <c r="AB836" s="642"/>
      <c r="AC836" s="20"/>
      <c r="AD836" s="24"/>
      <c r="AE836" s="21"/>
      <c r="AF836" s="29"/>
      <c r="AH836" s="185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26"/>
      <c r="B837" s="99"/>
      <c r="C837" s="784" t="s">
        <v>542</v>
      </c>
      <c r="D837" s="75" t="str">
        <f>AG833&amp;".5"</f>
        <v>B22.5</v>
      </c>
      <c r="E837" s="25"/>
      <c r="F837" s="26"/>
      <c r="G837" s="26"/>
      <c r="H837" s="635"/>
      <c r="I837" s="25"/>
      <c r="J837" s="28"/>
      <c r="K837" s="635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643"/>
      <c r="AB837" s="644"/>
      <c r="AC837" s="25"/>
      <c r="AD837" s="27"/>
      <c r="AE837" s="26"/>
      <c r="AF837" s="29"/>
      <c r="AH837" s="185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26"/>
      <c r="B838" s="99"/>
      <c r="C838" s="784"/>
      <c r="D838" s="75" t="str">
        <f>AG833&amp;".6"</f>
        <v>B22.6</v>
      </c>
      <c r="E838" s="25"/>
      <c r="F838" s="26"/>
      <c r="G838" s="26"/>
      <c r="H838" s="635"/>
      <c r="I838" s="25"/>
      <c r="J838" s="28"/>
      <c r="K838" s="635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643"/>
      <c r="AB838" s="644"/>
      <c r="AC838" s="25"/>
      <c r="AD838" s="27"/>
      <c r="AE838" s="26"/>
      <c r="AF838" s="29"/>
      <c r="AH838" s="185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27">
        <v>14</v>
      </c>
      <c r="B839" s="98" t="str">
        <f>IF(AG839&lt;&gt;"",AH839,"")</f>
        <v>C.Huyền</v>
      </c>
      <c r="C839" s="780" t="s">
        <v>0</v>
      </c>
      <c r="D839" s="76" t="str">
        <f>AG839&amp;".1"</f>
        <v>B24.1</v>
      </c>
      <c r="E839" s="15"/>
      <c r="F839" s="16"/>
      <c r="G839" s="16"/>
      <c r="H839" s="18"/>
      <c r="I839" s="15"/>
      <c r="J839" s="18"/>
      <c r="K839" s="645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4" t="s">
        <v>363</v>
      </c>
      <c r="AH839" s="185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26"/>
      <c r="B840" s="101">
        <f>SUM(F839:F844,J839:J844,N839:N844,R839:R844,V839:V844,Z839:Z844,AD839:AD844)</f>
        <v>0</v>
      </c>
      <c r="C840" s="781"/>
      <c r="D840" s="75" t="str">
        <f>AG839&amp;".2"</f>
        <v>B24.2</v>
      </c>
      <c r="E840" s="636"/>
      <c r="F840" s="22"/>
      <c r="G840" s="637"/>
      <c r="H840" s="23"/>
      <c r="I840" s="20"/>
      <c r="J840" s="22"/>
      <c r="K840" s="638"/>
      <c r="L840" s="23"/>
      <c r="M840" s="20"/>
      <c r="N840" s="22"/>
      <c r="O840" s="637"/>
      <c r="P840" s="23"/>
      <c r="Q840" s="20"/>
      <c r="R840" s="24"/>
      <c r="S840" s="637"/>
      <c r="T840" s="23"/>
      <c r="U840" s="20"/>
      <c r="V840" s="24"/>
      <c r="W840" s="637"/>
      <c r="X840" s="23"/>
      <c r="Y840" s="20"/>
      <c r="Z840" s="24"/>
      <c r="AA840" s="666"/>
      <c r="AB840" s="23"/>
      <c r="AC840" s="20"/>
      <c r="AD840" s="24"/>
      <c r="AE840" s="637"/>
      <c r="AF840" s="23"/>
      <c r="AH840" s="185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26"/>
      <c r="B841" s="99"/>
      <c r="C841" s="782" t="s">
        <v>1</v>
      </c>
      <c r="D841" s="75" t="str">
        <f>AG839&amp;".3"</f>
        <v>B24.3</v>
      </c>
      <c r="E841" s="618"/>
      <c r="F841" s="622"/>
      <c r="G841" s="622"/>
      <c r="H841" s="639"/>
      <c r="I841" s="618"/>
      <c r="J841" s="620"/>
      <c r="K841" s="639"/>
      <c r="L841" s="623"/>
      <c r="M841" s="618"/>
      <c r="N841" s="619"/>
      <c r="O841" s="622"/>
      <c r="P841" s="623"/>
      <c r="Q841" s="618"/>
      <c r="R841" s="620"/>
      <c r="S841" s="622"/>
      <c r="T841" s="623"/>
      <c r="U841" s="618"/>
      <c r="V841" s="619"/>
      <c r="W841" s="622"/>
      <c r="X841" s="623"/>
      <c r="Y841" s="618"/>
      <c r="Z841" s="619"/>
      <c r="AA841" s="622"/>
      <c r="AB841" s="623"/>
      <c r="AC841" s="618"/>
      <c r="AD841" s="620"/>
      <c r="AE841" s="622"/>
      <c r="AF841" s="29"/>
      <c r="AH841" s="185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26"/>
      <c r="B842" s="99"/>
      <c r="C842" s="783"/>
      <c r="D842" s="75" t="str">
        <f>AG839&amp;".4"</f>
        <v>B24.4</v>
      </c>
      <c r="E842" s="20"/>
      <c r="F842" s="21"/>
      <c r="G842" s="637"/>
      <c r="H842" s="640"/>
      <c r="I842" s="20"/>
      <c r="J842" s="22"/>
      <c r="K842" s="638"/>
      <c r="L842" s="23"/>
      <c r="M842" s="20"/>
      <c r="N842" s="22"/>
      <c r="O842" s="637"/>
      <c r="P842" s="23"/>
      <c r="Q842" s="20"/>
      <c r="R842" s="24"/>
      <c r="S842" s="637"/>
      <c r="T842" s="23"/>
      <c r="U842" s="20"/>
      <c r="V842" s="24"/>
      <c r="W842" s="666"/>
      <c r="X842" s="23"/>
      <c r="Y842" s="20"/>
      <c r="Z842" s="621"/>
      <c r="AA842" s="671"/>
      <c r="AB842" s="642"/>
      <c r="AC842" s="20"/>
      <c r="AD842" s="24"/>
      <c r="AE842" s="637"/>
      <c r="AF842" s="29"/>
      <c r="AH842" s="185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26"/>
      <c r="B843" s="99"/>
      <c r="C843" s="784" t="s">
        <v>542</v>
      </c>
      <c r="D843" s="75" t="str">
        <f>AG839&amp;".5"</f>
        <v>B24.5</v>
      </c>
      <c r="E843" s="25"/>
      <c r="F843" s="26"/>
      <c r="G843" s="26"/>
      <c r="H843" s="635"/>
      <c r="I843" s="25"/>
      <c r="J843" s="28"/>
      <c r="K843" s="635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643"/>
      <c r="AB843" s="644"/>
      <c r="AC843" s="25"/>
      <c r="AD843" s="27"/>
      <c r="AE843" s="26"/>
      <c r="AF843" s="29"/>
      <c r="AH843" s="185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26"/>
      <c r="B844" s="99"/>
      <c r="C844" s="784"/>
      <c r="D844" s="75" t="str">
        <f>AG839&amp;".6"</f>
        <v>B24.6</v>
      </c>
      <c r="E844" s="25"/>
      <c r="F844" s="26"/>
      <c r="G844" s="648"/>
      <c r="H844" s="635"/>
      <c r="I844" s="25"/>
      <c r="J844" s="28"/>
      <c r="K844" s="649"/>
      <c r="L844" s="29"/>
      <c r="M844" s="25"/>
      <c r="N844" s="28"/>
      <c r="O844" s="648"/>
      <c r="P844" s="29"/>
      <c r="Q844" s="25"/>
      <c r="R844" s="27"/>
      <c r="S844" s="648"/>
      <c r="T844" s="29"/>
      <c r="U844" s="25"/>
      <c r="V844" s="27"/>
      <c r="W844" s="648"/>
      <c r="X844" s="29"/>
      <c r="Y844" s="25"/>
      <c r="Z844" s="33"/>
      <c r="AA844" s="643"/>
      <c r="AB844" s="644"/>
      <c r="AC844" s="25"/>
      <c r="AD844" s="27"/>
      <c r="AE844" s="26"/>
      <c r="AF844" s="29"/>
      <c r="AH844" s="185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27">
        <v>15</v>
      </c>
      <c r="B845" s="98" t="str">
        <f>IF(AG845&lt;&gt;"",AH845,"")</f>
        <v>Th.G.Long</v>
      </c>
      <c r="C845" s="780" t="s">
        <v>0</v>
      </c>
      <c r="D845" s="76" t="str">
        <f>AG845&amp;".1"</f>
        <v>B27.1</v>
      </c>
      <c r="E845" s="15"/>
      <c r="F845" s="16"/>
      <c r="G845" s="16"/>
      <c r="H845" s="18"/>
      <c r="I845" s="15"/>
      <c r="J845" s="18"/>
      <c r="K845" s="645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4" t="s">
        <v>366</v>
      </c>
      <c r="AH845" s="185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26"/>
      <c r="B846" s="101">
        <f>SUM(F845:F850,J845:J850,N845:N850,R845:R850,V845:V850,Z845:Z850,AD845:AD850)</f>
        <v>0</v>
      </c>
      <c r="C846" s="781"/>
      <c r="D846" s="75" t="str">
        <f>AG845&amp;".2"</f>
        <v>B27.2</v>
      </c>
      <c r="E846" s="636"/>
      <c r="F846" s="22"/>
      <c r="G846" s="637"/>
      <c r="H846" s="23"/>
      <c r="I846" s="20"/>
      <c r="J846" s="22"/>
      <c r="K846" s="640"/>
      <c r="L846" s="23"/>
      <c r="M846" s="20"/>
      <c r="N846" s="22"/>
      <c r="O846" s="637"/>
      <c r="P846" s="23"/>
      <c r="Q846" s="20"/>
      <c r="R846" s="24"/>
      <c r="S846" s="637"/>
      <c r="T846" s="23"/>
      <c r="U846" s="20"/>
      <c r="V846" s="24"/>
      <c r="W846" s="21"/>
      <c r="X846" s="23"/>
      <c r="Y846" s="20"/>
      <c r="Z846" s="24"/>
      <c r="AA846" s="637"/>
      <c r="AB846" s="23"/>
      <c r="AC846" s="20"/>
      <c r="AD846" s="24"/>
      <c r="AE846" s="21"/>
      <c r="AF846" s="23"/>
      <c r="AH846" s="185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26"/>
      <c r="B847" s="99"/>
      <c r="C847" s="782" t="s">
        <v>1</v>
      </c>
      <c r="D847" s="75" t="str">
        <f>AG845&amp;".3"</f>
        <v>B27.3</v>
      </c>
      <c r="E847" s="618"/>
      <c r="F847" s="622"/>
      <c r="G847" s="622"/>
      <c r="H847" s="639"/>
      <c r="I847" s="618"/>
      <c r="J847" s="620"/>
      <c r="K847" s="639"/>
      <c r="L847" s="623"/>
      <c r="M847" s="618"/>
      <c r="N847" s="619"/>
      <c r="O847" s="622"/>
      <c r="P847" s="623"/>
      <c r="Q847" s="618"/>
      <c r="R847" s="620"/>
      <c r="S847" s="622"/>
      <c r="T847" s="623"/>
      <c r="U847" s="618"/>
      <c r="V847" s="619"/>
      <c r="W847" s="622"/>
      <c r="X847" s="623"/>
      <c r="Y847" s="618"/>
      <c r="Z847" s="619"/>
      <c r="AA847" s="622"/>
      <c r="AB847" s="623"/>
      <c r="AC847" s="618"/>
      <c r="AD847" s="620"/>
      <c r="AE847" s="622"/>
      <c r="AF847" s="29"/>
      <c r="AH847" s="185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26"/>
      <c r="B848" s="99"/>
      <c r="C848" s="783"/>
      <c r="D848" s="75" t="str">
        <f>AG845&amp;".4"</f>
        <v>B27.4</v>
      </c>
      <c r="E848" s="20"/>
      <c r="F848" s="21"/>
      <c r="G848" s="637"/>
      <c r="H848" s="640"/>
      <c r="I848" s="20"/>
      <c r="J848" s="22"/>
      <c r="K848" s="640"/>
      <c r="L848" s="23"/>
      <c r="M848" s="20"/>
      <c r="N848" s="22"/>
      <c r="O848" s="637"/>
      <c r="P848" s="23"/>
      <c r="Q848" s="20"/>
      <c r="R848" s="24"/>
      <c r="S848" s="637"/>
      <c r="T848" s="23"/>
      <c r="U848" s="20"/>
      <c r="V848" s="24"/>
      <c r="W848" s="637"/>
      <c r="X848" s="23"/>
      <c r="Y848" s="20"/>
      <c r="Z848" s="621"/>
      <c r="AA848" s="641"/>
      <c r="AB848" s="642"/>
      <c r="AC848" s="20"/>
      <c r="AD848" s="24"/>
      <c r="AE848" s="21"/>
      <c r="AF848" s="29"/>
      <c r="AH848" s="185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26"/>
      <c r="B849" s="99"/>
      <c r="C849" s="784" t="s">
        <v>542</v>
      </c>
      <c r="D849" s="75" t="str">
        <f>AG845&amp;".5"</f>
        <v>B27.5</v>
      </c>
      <c r="E849" s="25"/>
      <c r="F849" s="26"/>
      <c r="G849" s="26"/>
      <c r="H849" s="635"/>
      <c r="I849" s="25"/>
      <c r="J849" s="28"/>
      <c r="K849" s="635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643"/>
      <c r="AB849" s="644"/>
      <c r="AC849" s="25"/>
      <c r="AD849" s="27"/>
      <c r="AE849" s="26"/>
      <c r="AF849" s="29"/>
      <c r="AH849" s="185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26"/>
      <c r="B850" s="99"/>
      <c r="C850" s="784"/>
      <c r="D850" s="75" t="str">
        <f>AG845&amp;".6"</f>
        <v>B27.6</v>
      </c>
      <c r="E850" s="25"/>
      <c r="F850" s="26"/>
      <c r="G850" s="26"/>
      <c r="H850" s="635"/>
      <c r="I850" s="25"/>
      <c r="J850" s="28"/>
      <c r="K850" s="635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643"/>
      <c r="AB850" s="644"/>
      <c r="AC850" s="25"/>
      <c r="AD850" s="27"/>
      <c r="AE850" s="26"/>
      <c r="AF850" s="29"/>
      <c r="AH850" s="185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27">
        <v>16</v>
      </c>
      <c r="B851" s="98" t="str">
        <f>IF(AG851&lt;&gt;"",AH851,"")</f>
        <v>Th.Đ.Long</v>
      </c>
      <c r="C851" s="780" t="s">
        <v>0</v>
      </c>
      <c r="D851" s="76" t="str">
        <f>AG851&amp;".1"</f>
        <v>B28.1</v>
      </c>
      <c r="E851" s="15"/>
      <c r="F851" s="16"/>
      <c r="G851" s="16"/>
      <c r="H851" s="18"/>
      <c r="I851" s="15"/>
      <c r="J851" s="18"/>
      <c r="K851" s="645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4" t="s">
        <v>368</v>
      </c>
      <c r="AH851" s="185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26"/>
      <c r="B852" s="101">
        <f>SUM(F851:F856,J851:J856,N851:N856,R851:R856,V851:V856,Z851:Z856,AD851:AD856)</f>
        <v>0</v>
      </c>
      <c r="C852" s="781"/>
      <c r="D852" s="75" t="str">
        <f>AG851&amp;".2"</f>
        <v>B28.2</v>
      </c>
      <c r="E852" s="636"/>
      <c r="F852" s="22"/>
      <c r="G852" s="637"/>
      <c r="H852" s="23"/>
      <c r="I852" s="20"/>
      <c r="J852" s="22"/>
      <c r="K852" s="638"/>
      <c r="L852" s="23"/>
      <c r="M852" s="20"/>
      <c r="N852" s="22"/>
      <c r="O852" s="637"/>
      <c r="P852" s="23"/>
      <c r="Q852" s="20"/>
      <c r="R852" s="24"/>
      <c r="S852" s="637"/>
      <c r="T852" s="23"/>
      <c r="U852" s="20"/>
      <c r="V852" s="24"/>
      <c r="W852" s="637"/>
      <c r="X852" s="23"/>
      <c r="Y852" s="20"/>
      <c r="Z852" s="24"/>
      <c r="AA852" s="637"/>
      <c r="AB852" s="23"/>
      <c r="AC852" s="20"/>
      <c r="AD852" s="24"/>
      <c r="AE852" s="637"/>
      <c r="AF852" s="23"/>
      <c r="AH852" s="185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26"/>
      <c r="B853" s="99"/>
      <c r="C853" s="782" t="s">
        <v>1</v>
      </c>
      <c r="D853" s="75" t="str">
        <f>AG851&amp;".3"</f>
        <v>B28.3</v>
      </c>
      <c r="E853" s="618"/>
      <c r="F853" s="622"/>
      <c r="G853" s="622"/>
      <c r="H853" s="639"/>
      <c r="I853" s="618"/>
      <c r="J853" s="620"/>
      <c r="K853" s="639"/>
      <c r="L853" s="623"/>
      <c r="M853" s="618"/>
      <c r="N853" s="619"/>
      <c r="O853" s="622"/>
      <c r="P853" s="623"/>
      <c r="Q853" s="618"/>
      <c r="R853" s="620"/>
      <c r="S853" s="622"/>
      <c r="T853" s="623"/>
      <c r="U853" s="618"/>
      <c r="V853" s="619"/>
      <c r="W853" s="622"/>
      <c r="X853" s="623"/>
      <c r="Y853" s="618"/>
      <c r="Z853" s="619"/>
      <c r="AA853" s="622"/>
      <c r="AB853" s="623"/>
      <c r="AC853" s="618"/>
      <c r="AD853" s="620"/>
      <c r="AE853" s="622"/>
      <c r="AF853" s="29"/>
      <c r="AH853" s="185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26"/>
      <c r="B854" s="99"/>
      <c r="C854" s="783"/>
      <c r="D854" s="75" t="str">
        <f>AG851&amp;".4"</f>
        <v>B28.4</v>
      </c>
      <c r="E854" s="20"/>
      <c r="F854" s="21"/>
      <c r="G854" s="637"/>
      <c r="H854" s="640"/>
      <c r="I854" s="20"/>
      <c r="J854" s="22"/>
      <c r="K854" s="638"/>
      <c r="L854" s="23"/>
      <c r="M854" s="20"/>
      <c r="N854" s="22"/>
      <c r="O854" s="637"/>
      <c r="P854" s="23"/>
      <c r="Q854" s="20"/>
      <c r="R854" s="24"/>
      <c r="S854" s="637"/>
      <c r="T854" s="23"/>
      <c r="U854" s="20"/>
      <c r="V854" s="24"/>
      <c r="W854" s="637"/>
      <c r="X854" s="23"/>
      <c r="Y854" s="20"/>
      <c r="Z854" s="621"/>
      <c r="AA854" s="641"/>
      <c r="AB854" s="642"/>
      <c r="AC854" s="20"/>
      <c r="AD854" s="24"/>
      <c r="AE854" s="637"/>
      <c r="AF854" s="29"/>
      <c r="AH854" s="185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26"/>
      <c r="B855" s="99"/>
      <c r="C855" s="784" t="s">
        <v>542</v>
      </c>
      <c r="D855" s="75" t="str">
        <f>AG851&amp;".5"</f>
        <v>B28.5</v>
      </c>
      <c r="E855" s="25"/>
      <c r="F855" s="26"/>
      <c r="G855" s="26"/>
      <c r="H855" s="635"/>
      <c r="I855" s="25"/>
      <c r="J855" s="28"/>
      <c r="K855" s="635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643"/>
      <c r="AB855" s="644"/>
      <c r="AC855" s="25"/>
      <c r="AD855" s="27"/>
      <c r="AE855" s="26"/>
      <c r="AF855" s="29"/>
      <c r="AH855" s="185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26"/>
      <c r="B856" s="99"/>
      <c r="C856" s="784"/>
      <c r="D856" s="75" t="str">
        <f>AG851&amp;".6"</f>
        <v>B28.6</v>
      </c>
      <c r="E856" s="25"/>
      <c r="F856" s="26"/>
      <c r="G856" s="26"/>
      <c r="H856" s="635"/>
      <c r="I856" s="25"/>
      <c r="J856" s="28"/>
      <c r="K856" s="635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643"/>
      <c r="AB856" s="644"/>
      <c r="AC856" s="25"/>
      <c r="AD856" s="27"/>
      <c r="AE856" s="26"/>
      <c r="AF856" s="29"/>
      <c r="AH856" s="185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27">
        <v>17</v>
      </c>
      <c r="B857" s="98" t="str">
        <f>IF(AG857&lt;&gt;"",AH857,"")</f>
        <v>Th.M.Long</v>
      </c>
      <c r="C857" s="780" t="s">
        <v>0</v>
      </c>
      <c r="D857" s="76" t="str">
        <f>AG857&amp;".1"</f>
        <v>B31.1</v>
      </c>
      <c r="E857" s="15"/>
      <c r="F857" s="16"/>
      <c r="G857" s="16"/>
      <c r="H857" s="18"/>
      <c r="I857" s="15"/>
      <c r="J857" s="18"/>
      <c r="K857" s="645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 t="s">
        <v>3218</v>
      </c>
      <c r="Z857" s="18">
        <v>4</v>
      </c>
      <c r="AA857" s="16"/>
      <c r="AB857" s="19"/>
      <c r="AC857" s="15"/>
      <c r="AD857" s="17"/>
      <c r="AE857" s="16"/>
      <c r="AF857" s="19"/>
      <c r="AG857" s="184" t="s">
        <v>369</v>
      </c>
      <c r="AH857" s="185" t="str">
        <f>IF(AG857&lt;&gt;"",VLOOKUP(AG857,MAGV!$B$6:$G$172,2,0),"")</f>
        <v>Th.M.Long</v>
      </c>
      <c r="AI857" s="44">
        <f t="shared" si="17"/>
        <v>9</v>
      </c>
    </row>
    <row r="858" spans="1:35" ht="12" customHeight="1" x14ac:dyDescent="0.25">
      <c r="A858" s="326"/>
      <c r="B858" s="101">
        <f>SUM(F857:F860,J857:J860,N857:N860,R857:R860,V857:V860,Z857:Z860,AD857:AD860)</f>
        <v>9</v>
      </c>
      <c r="C858" s="781"/>
      <c r="D858" s="75" t="str">
        <f>AG857&amp;".2"</f>
        <v>B31.2</v>
      </c>
      <c r="E858" s="636"/>
      <c r="F858" s="22"/>
      <c r="G858" s="637"/>
      <c r="H858" s="23"/>
      <c r="I858" s="20"/>
      <c r="J858" s="22"/>
      <c r="K858" s="638"/>
      <c r="L858" s="23"/>
      <c r="M858" s="20"/>
      <c r="N858" s="22"/>
      <c r="O858" s="637"/>
      <c r="P858" s="23"/>
      <c r="Q858" s="20"/>
      <c r="R858" s="24"/>
      <c r="S858" s="637"/>
      <c r="T858" s="23"/>
      <c r="U858" s="20"/>
      <c r="V858" s="24"/>
      <c r="W858" s="637"/>
      <c r="X858" s="23"/>
      <c r="Y858" s="20"/>
      <c r="Z858" s="24"/>
      <c r="AA858" s="637" t="s">
        <v>4767</v>
      </c>
      <c r="AB858" s="23"/>
      <c r="AC858" s="20"/>
      <c r="AD858" s="24"/>
      <c r="AE858" s="21"/>
      <c r="AF858" s="23"/>
      <c r="AH858" s="185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26"/>
      <c r="B859" s="99"/>
      <c r="C859" s="782" t="s">
        <v>1</v>
      </c>
      <c r="D859" s="75" t="str">
        <f>AG857&amp;".3"</f>
        <v>B31.3</v>
      </c>
      <c r="E859" s="618"/>
      <c r="F859" s="622"/>
      <c r="G859" s="622"/>
      <c r="H859" s="639"/>
      <c r="I859" s="618"/>
      <c r="J859" s="620"/>
      <c r="K859" s="639"/>
      <c r="L859" s="623"/>
      <c r="M859" s="618"/>
      <c r="N859" s="619"/>
      <c r="O859" s="622"/>
      <c r="P859" s="623"/>
      <c r="Q859" s="618"/>
      <c r="R859" s="620"/>
      <c r="S859" s="622"/>
      <c r="T859" s="623"/>
      <c r="U859" s="618" t="s">
        <v>3218</v>
      </c>
      <c r="V859" s="619">
        <v>4</v>
      </c>
      <c r="W859" s="622"/>
      <c r="X859" s="623"/>
      <c r="Y859" s="618" t="s">
        <v>3218</v>
      </c>
      <c r="Z859" s="619">
        <v>1</v>
      </c>
      <c r="AA859" s="622"/>
      <c r="AB859" s="623"/>
      <c r="AC859" s="618"/>
      <c r="AD859" s="620"/>
      <c r="AE859" s="622"/>
      <c r="AF859" s="29"/>
      <c r="AH859" s="185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26"/>
      <c r="B860" s="99"/>
      <c r="C860" s="783"/>
      <c r="D860" s="75" t="str">
        <f>AG857&amp;".4"</f>
        <v>B31.4</v>
      </c>
      <c r="E860" s="20"/>
      <c r="F860" s="21"/>
      <c r="G860" s="637"/>
      <c r="H860" s="640"/>
      <c r="I860" s="20"/>
      <c r="J860" s="22"/>
      <c r="K860" s="638"/>
      <c r="L860" s="23"/>
      <c r="M860" s="20"/>
      <c r="N860" s="22"/>
      <c r="O860" s="637"/>
      <c r="P860" s="23"/>
      <c r="Q860" s="20"/>
      <c r="R860" s="24"/>
      <c r="S860" s="637"/>
      <c r="T860" s="23"/>
      <c r="U860" s="20"/>
      <c r="V860" s="24"/>
      <c r="W860" s="637" t="s">
        <v>4767</v>
      </c>
      <c r="X860" s="23"/>
      <c r="Y860" s="20"/>
      <c r="Z860" s="621"/>
      <c r="AA860" s="641" t="s">
        <v>4767</v>
      </c>
      <c r="AB860" s="642"/>
      <c r="AC860" s="20"/>
      <c r="AD860" s="24"/>
      <c r="AE860" s="21"/>
      <c r="AF860" s="29"/>
      <c r="AH860" s="185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26"/>
      <c r="B861" s="99"/>
      <c r="C861" s="784" t="s">
        <v>542</v>
      </c>
      <c r="D861" s="75" t="str">
        <f>AG857&amp;".5"</f>
        <v>B31.5</v>
      </c>
      <c r="E861" s="25"/>
      <c r="F861" s="26"/>
      <c r="G861" s="26"/>
      <c r="H861" s="635"/>
      <c r="I861" s="25" t="s">
        <v>3218</v>
      </c>
      <c r="J861" s="28">
        <v>3</v>
      </c>
      <c r="K861" s="635"/>
      <c r="L861" s="29"/>
      <c r="M861" s="25" t="s">
        <v>3218</v>
      </c>
      <c r="N861" s="28">
        <v>3</v>
      </c>
      <c r="O861" s="26"/>
      <c r="P861" s="29"/>
      <c r="Q861" s="25" t="s">
        <v>3218</v>
      </c>
      <c r="R861" s="27">
        <v>3</v>
      </c>
      <c r="S861" s="26"/>
      <c r="T861" s="29"/>
      <c r="U861" s="25"/>
      <c r="V861" s="27"/>
      <c r="W861" s="26"/>
      <c r="X861" s="29"/>
      <c r="Y861" s="25"/>
      <c r="Z861" s="33"/>
      <c r="AA861" s="643"/>
      <c r="AB861" s="644"/>
      <c r="AC861" s="25"/>
      <c r="AD861" s="27"/>
      <c r="AE861" s="26"/>
      <c r="AF861" s="29"/>
      <c r="AH861" s="185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26"/>
      <c r="B862" s="99"/>
      <c r="C862" s="784"/>
      <c r="D862" s="75" t="str">
        <f>AG857&amp;".6"</f>
        <v>B31.6</v>
      </c>
      <c r="E862" s="25"/>
      <c r="F862" s="26"/>
      <c r="G862" s="648"/>
      <c r="H862" s="635"/>
      <c r="I862" s="25"/>
      <c r="J862" s="28"/>
      <c r="K862" s="649" t="s">
        <v>4767</v>
      </c>
      <c r="L862" s="29"/>
      <c r="M862" s="25"/>
      <c r="N862" s="28"/>
      <c r="O862" s="648" t="s">
        <v>4767</v>
      </c>
      <c r="P862" s="29"/>
      <c r="Q862" s="25"/>
      <c r="R862" s="27"/>
      <c r="S862" s="648" t="s">
        <v>4767</v>
      </c>
      <c r="T862" s="29"/>
      <c r="U862" s="25"/>
      <c r="V862" s="27"/>
      <c r="W862" s="26"/>
      <c r="X862" s="29"/>
      <c r="Y862" s="25"/>
      <c r="Z862" s="33"/>
      <c r="AA862" s="643"/>
      <c r="AB862" s="644"/>
      <c r="AC862" s="25"/>
      <c r="AD862" s="27"/>
      <c r="AE862" s="26"/>
      <c r="AF862" s="29"/>
      <c r="AH862" s="185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27">
        <v>18</v>
      </c>
      <c r="B863" s="98" t="str">
        <f>IF(AG863&lt;&gt;"",AH863,"")</f>
        <v>Th.Minh</v>
      </c>
      <c r="C863" s="780" t="s">
        <v>0</v>
      </c>
      <c r="D863" s="76" t="str">
        <f>AG863&amp;".1"</f>
        <v>B30.1</v>
      </c>
      <c r="E863" s="15"/>
      <c r="F863" s="16"/>
      <c r="G863" s="16"/>
      <c r="H863" s="18"/>
      <c r="I863" s="15"/>
      <c r="J863" s="18"/>
      <c r="K863" s="645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4" t="s">
        <v>682</v>
      </c>
      <c r="AH863" s="185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26"/>
      <c r="B864" s="101">
        <f>SUM(F863:F868,J863:J868,N863:N868,R863:R868,V863:V868,Z863:Z868,AD863:AD868)</f>
        <v>0</v>
      </c>
      <c r="C864" s="781"/>
      <c r="D864" s="75" t="str">
        <f>AG863&amp;".2"</f>
        <v>B30.2</v>
      </c>
      <c r="E864" s="636"/>
      <c r="F864" s="22"/>
      <c r="G864" s="637"/>
      <c r="H864" s="23"/>
      <c r="I864" s="20"/>
      <c r="J864" s="22"/>
      <c r="K864" s="638"/>
      <c r="L864" s="23"/>
      <c r="M864" s="20"/>
      <c r="N864" s="22"/>
      <c r="O864" s="637"/>
      <c r="P864" s="23"/>
      <c r="Q864" s="20"/>
      <c r="R864" s="24"/>
      <c r="S864" s="637"/>
      <c r="T864" s="23"/>
      <c r="U864" s="20"/>
      <c r="V864" s="24"/>
      <c r="W864" s="21"/>
      <c r="X864" s="23"/>
      <c r="Y864" s="20"/>
      <c r="Z864" s="24"/>
      <c r="AA864" s="637"/>
      <c r="AB864" s="23"/>
      <c r="AC864" s="20"/>
      <c r="AD864" s="24"/>
      <c r="AE864" s="21"/>
      <c r="AF864" s="23"/>
      <c r="AH864" s="185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26"/>
      <c r="B865" s="99"/>
      <c r="C865" s="782" t="s">
        <v>1</v>
      </c>
      <c r="D865" s="75" t="str">
        <f>AG863&amp;".3"</f>
        <v>B30.3</v>
      </c>
      <c r="E865" s="618"/>
      <c r="F865" s="622"/>
      <c r="G865" s="622"/>
      <c r="H865" s="639"/>
      <c r="I865" s="618"/>
      <c r="J865" s="620"/>
      <c r="K865" s="639"/>
      <c r="L865" s="623"/>
      <c r="M865" s="618"/>
      <c r="N865" s="619"/>
      <c r="O865" s="622"/>
      <c r="P865" s="623"/>
      <c r="Q865" s="618"/>
      <c r="R865" s="620"/>
      <c r="S865" s="622"/>
      <c r="T865" s="623"/>
      <c r="U865" s="618"/>
      <c r="V865" s="619"/>
      <c r="W865" s="622"/>
      <c r="X865" s="623"/>
      <c r="Y865" s="618"/>
      <c r="Z865" s="619"/>
      <c r="AA865" s="622"/>
      <c r="AB865" s="623"/>
      <c r="AC865" s="618"/>
      <c r="AD865" s="620"/>
      <c r="AE865" s="622"/>
      <c r="AF865" s="29"/>
      <c r="AH865" s="185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26"/>
      <c r="B866" s="99"/>
      <c r="C866" s="783"/>
      <c r="D866" s="75" t="str">
        <f>AG863&amp;".4"</f>
        <v>B30.4</v>
      </c>
      <c r="E866" s="20"/>
      <c r="F866" s="21"/>
      <c r="G866" s="637"/>
      <c r="H866" s="640"/>
      <c r="I866" s="20"/>
      <c r="J866" s="22"/>
      <c r="K866" s="638"/>
      <c r="L866" s="23"/>
      <c r="M866" s="20"/>
      <c r="N866" s="22"/>
      <c r="O866" s="637"/>
      <c r="P866" s="23"/>
      <c r="Q866" s="20"/>
      <c r="R866" s="24"/>
      <c r="S866" s="637"/>
      <c r="T866" s="23"/>
      <c r="U866" s="20"/>
      <c r="V866" s="24"/>
      <c r="W866" s="637"/>
      <c r="X866" s="23"/>
      <c r="Y866" s="20"/>
      <c r="Z866" s="621"/>
      <c r="AA866" s="641"/>
      <c r="AB866" s="642"/>
      <c r="AC866" s="20"/>
      <c r="AD866" s="24"/>
      <c r="AE866" s="21"/>
      <c r="AF866" s="29"/>
      <c r="AH866" s="185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26"/>
      <c r="B867" s="99"/>
      <c r="C867" s="784" t="s">
        <v>542</v>
      </c>
      <c r="D867" s="75" t="str">
        <f>AG863&amp;".5"</f>
        <v>B30.5</v>
      </c>
      <c r="E867" s="25"/>
      <c r="F867" s="26"/>
      <c r="G867" s="26"/>
      <c r="H867" s="635"/>
      <c r="I867" s="25"/>
      <c r="J867" s="28"/>
      <c r="K867" s="635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643"/>
      <c r="AB867" s="644"/>
      <c r="AC867" s="25"/>
      <c r="AD867" s="27"/>
      <c r="AE867" s="26"/>
      <c r="AF867" s="29"/>
      <c r="AH867" s="185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28"/>
      <c r="B868" s="100"/>
      <c r="C868" s="785"/>
      <c r="D868" s="75" t="str">
        <f>AG863&amp;".6"</f>
        <v>B30.6</v>
      </c>
      <c r="E868" s="40"/>
      <c r="F868" s="309"/>
      <c r="G868" s="309"/>
      <c r="H868" s="650"/>
      <c r="I868" s="40"/>
      <c r="J868" s="42"/>
      <c r="K868" s="650"/>
      <c r="L868" s="308"/>
      <c r="M868" s="40"/>
      <c r="N868" s="42"/>
      <c r="O868" s="309"/>
      <c r="P868" s="308"/>
      <c r="Q868" s="40"/>
      <c r="R868" s="41"/>
      <c r="S868" s="309"/>
      <c r="T868" s="308"/>
      <c r="U868" s="40"/>
      <c r="V868" s="41"/>
      <c r="W868" s="309"/>
      <c r="X868" s="308"/>
      <c r="Y868" s="40"/>
      <c r="Z868" s="43"/>
      <c r="AA868" s="652"/>
      <c r="AB868" s="653"/>
      <c r="AC868" s="40"/>
      <c r="AD868" s="41"/>
      <c r="AE868" s="309"/>
      <c r="AF868" s="29"/>
      <c r="AH868" s="185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27">
        <v>19</v>
      </c>
      <c r="B869" s="98" t="str">
        <f>IF(AG869&lt;&gt;"",AH869,"")</f>
        <v>C.Nga</v>
      </c>
      <c r="C869" s="780" t="s">
        <v>0</v>
      </c>
      <c r="D869" s="76" t="str">
        <f>AG869&amp;".1"</f>
        <v>B14.1</v>
      </c>
      <c r="E869" s="15"/>
      <c r="F869" s="16"/>
      <c r="G869" s="16"/>
      <c r="H869" s="18"/>
      <c r="I869" s="15"/>
      <c r="J869" s="18"/>
      <c r="K869" s="645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84" t="s">
        <v>385</v>
      </c>
      <c r="AH869" s="185" t="str">
        <f>IF(AG869&lt;&gt;"",VLOOKUP(AG869,MAGV!$B$6:$G$172,2,0),"")</f>
        <v>C.Nga</v>
      </c>
      <c r="AI869" s="44">
        <f t="shared" si="17"/>
        <v>0</v>
      </c>
    </row>
    <row r="870" spans="1:35" ht="12" customHeight="1" x14ac:dyDescent="0.25">
      <c r="A870" s="326"/>
      <c r="B870" s="101">
        <f>SUM(F869:F874,J869:J874,N869:N874,R869:R874,V869:V874,Z869:Z874,AD869:AD874)</f>
        <v>0</v>
      </c>
      <c r="C870" s="781"/>
      <c r="D870" s="75" t="str">
        <f>AG869&amp;".2"</f>
        <v>B14.2</v>
      </c>
      <c r="E870" s="636"/>
      <c r="F870" s="22"/>
      <c r="G870" s="637"/>
      <c r="H870" s="23"/>
      <c r="I870" s="20"/>
      <c r="J870" s="22"/>
      <c r="K870" s="638"/>
      <c r="L870" s="23"/>
      <c r="M870" s="20"/>
      <c r="N870" s="22"/>
      <c r="O870" s="637"/>
      <c r="P870" s="23"/>
      <c r="Q870" s="20"/>
      <c r="R870" s="24"/>
      <c r="S870" s="637"/>
      <c r="T870" s="23"/>
      <c r="U870" s="20"/>
      <c r="V870" s="24"/>
      <c r="W870" s="637"/>
      <c r="X870" s="23"/>
      <c r="Y870" s="20"/>
      <c r="Z870" s="24"/>
      <c r="AA870" s="666"/>
      <c r="AB870" s="23"/>
      <c r="AC870" s="20"/>
      <c r="AD870" s="24"/>
      <c r="AE870" s="637"/>
      <c r="AF870" s="23"/>
      <c r="AH870" s="185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26"/>
      <c r="B871" s="99"/>
      <c r="C871" s="782" t="s">
        <v>1</v>
      </c>
      <c r="D871" s="75" t="str">
        <f>AG869&amp;".3"</f>
        <v>B14.3</v>
      </c>
      <c r="E871" s="618"/>
      <c r="F871" s="622"/>
      <c r="G871" s="622"/>
      <c r="H871" s="639"/>
      <c r="I871" s="618"/>
      <c r="J871" s="620"/>
      <c r="K871" s="639"/>
      <c r="L871" s="623"/>
      <c r="M871" s="618"/>
      <c r="N871" s="619"/>
      <c r="O871" s="622"/>
      <c r="P871" s="623"/>
      <c r="Q871" s="618"/>
      <c r="R871" s="620"/>
      <c r="S871" s="622"/>
      <c r="T871" s="623"/>
      <c r="U871" s="618"/>
      <c r="V871" s="619"/>
      <c r="W871" s="622"/>
      <c r="X871" s="623"/>
      <c r="Y871" s="618"/>
      <c r="Z871" s="619"/>
      <c r="AA871" s="622"/>
      <c r="AB871" s="623"/>
      <c r="AC871" s="618"/>
      <c r="AD871" s="620"/>
      <c r="AE871" s="622"/>
      <c r="AF871" s="29"/>
      <c r="AH871" s="185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26"/>
      <c r="B872" s="99"/>
      <c r="C872" s="783"/>
      <c r="D872" s="75" t="str">
        <f>AG869&amp;".4"</f>
        <v>B14.4</v>
      </c>
      <c r="E872" s="20"/>
      <c r="F872" s="21"/>
      <c r="G872" s="637"/>
      <c r="H872" s="640"/>
      <c r="I872" s="20"/>
      <c r="J872" s="22"/>
      <c r="K872" s="638"/>
      <c r="L872" s="23"/>
      <c r="M872" s="20"/>
      <c r="N872" s="22"/>
      <c r="O872" s="637"/>
      <c r="P872" s="23"/>
      <c r="Q872" s="20"/>
      <c r="R872" s="24"/>
      <c r="S872" s="637"/>
      <c r="T872" s="23"/>
      <c r="U872" s="20"/>
      <c r="V872" s="24"/>
      <c r="W872" s="666"/>
      <c r="X872" s="23"/>
      <c r="Y872" s="20"/>
      <c r="Z872" s="621"/>
      <c r="AA872" s="671"/>
      <c r="AB872" s="642"/>
      <c r="AC872" s="20"/>
      <c r="AD872" s="24"/>
      <c r="AE872" s="637"/>
      <c r="AF872" s="29"/>
      <c r="AH872" s="185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26"/>
      <c r="B873" s="99"/>
      <c r="C873" s="784" t="s">
        <v>542</v>
      </c>
      <c r="D873" s="75" t="str">
        <f>AG869&amp;".5"</f>
        <v>B14.5</v>
      </c>
      <c r="E873" s="25"/>
      <c r="F873" s="26"/>
      <c r="G873" s="26"/>
      <c r="H873" s="635"/>
      <c r="I873" s="25"/>
      <c r="J873" s="28"/>
      <c r="K873" s="635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643"/>
      <c r="AB873" s="644"/>
      <c r="AC873" s="25"/>
      <c r="AD873" s="27"/>
      <c r="AE873" s="26"/>
      <c r="AF873" s="29"/>
      <c r="AH873" s="185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26"/>
      <c r="B874" s="99"/>
      <c r="C874" s="784"/>
      <c r="D874" s="75" t="str">
        <f>AG869&amp;".6"</f>
        <v>B14.6</v>
      </c>
      <c r="E874" s="25"/>
      <c r="F874" s="26"/>
      <c r="G874" s="26"/>
      <c r="H874" s="635"/>
      <c r="I874" s="25"/>
      <c r="J874" s="28"/>
      <c r="K874" s="635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643"/>
      <c r="AB874" s="644"/>
      <c r="AC874" s="25"/>
      <c r="AD874" s="27"/>
      <c r="AE874" s="26"/>
      <c r="AF874" s="29"/>
      <c r="AH874" s="185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31">
        <v>20</v>
      </c>
      <c r="B875" s="98" t="str">
        <f>IF(AG875&lt;&gt;"",AH875,"")</f>
        <v>C.Ngoan</v>
      </c>
      <c r="C875" s="780" t="s">
        <v>0</v>
      </c>
      <c r="D875" s="76" t="str">
        <f>AG875&amp;".1"</f>
        <v>B11.1</v>
      </c>
      <c r="E875" s="15"/>
      <c r="F875" s="16"/>
      <c r="G875" s="16"/>
      <c r="H875" s="18"/>
      <c r="I875" s="15"/>
      <c r="J875" s="18"/>
      <c r="K875" s="645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4" t="s">
        <v>370</v>
      </c>
      <c r="AH875" s="185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26"/>
      <c r="B876" s="101">
        <f>SUM(F875:F880,J875:J880,N875:N880,R875:R880,V875:V880,Z875:Z880,AD875:AD880)</f>
        <v>0</v>
      </c>
      <c r="C876" s="781"/>
      <c r="D876" s="75" t="str">
        <f>AG875&amp;".2"</f>
        <v>B11.2</v>
      </c>
      <c r="E876" s="636"/>
      <c r="F876" s="22"/>
      <c r="G876" s="637"/>
      <c r="H876" s="23"/>
      <c r="I876" s="20"/>
      <c r="J876" s="22"/>
      <c r="K876" s="638"/>
      <c r="L876" s="23"/>
      <c r="M876" s="20"/>
      <c r="N876" s="22"/>
      <c r="O876" s="637"/>
      <c r="P876" s="23"/>
      <c r="Q876" s="20"/>
      <c r="R876" s="24"/>
      <c r="S876" s="637"/>
      <c r="T876" s="23"/>
      <c r="U876" s="20"/>
      <c r="V876" s="24"/>
      <c r="W876" s="637"/>
      <c r="X876" s="23"/>
      <c r="Y876" s="20"/>
      <c r="Z876" s="24"/>
      <c r="AA876" s="21"/>
      <c r="AB876" s="23"/>
      <c r="AC876" s="20"/>
      <c r="AD876" s="24"/>
      <c r="AE876" s="21"/>
      <c r="AF876" s="29"/>
      <c r="AH876" s="185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26"/>
      <c r="B877" s="99"/>
      <c r="C877" s="782" t="s">
        <v>1</v>
      </c>
      <c r="D877" s="75" t="str">
        <f>AG875&amp;".3"</f>
        <v>B11.3</v>
      </c>
      <c r="E877" s="618"/>
      <c r="F877" s="622"/>
      <c r="G877" s="622"/>
      <c r="H877" s="639"/>
      <c r="I877" s="618"/>
      <c r="J877" s="620"/>
      <c r="K877" s="639"/>
      <c r="L877" s="623"/>
      <c r="M877" s="618"/>
      <c r="N877" s="619"/>
      <c r="O877" s="622"/>
      <c r="P877" s="623"/>
      <c r="Q877" s="618"/>
      <c r="R877" s="620"/>
      <c r="S877" s="622"/>
      <c r="T877" s="623"/>
      <c r="U877" s="618"/>
      <c r="V877" s="619"/>
      <c r="W877" s="622"/>
      <c r="X877" s="623"/>
      <c r="Y877" s="618"/>
      <c r="Z877" s="619"/>
      <c r="AA877" s="622"/>
      <c r="AB877" s="623"/>
      <c r="AC877" s="618"/>
      <c r="AD877" s="620"/>
      <c r="AE877" s="622"/>
      <c r="AF877" s="29"/>
      <c r="AH877" s="185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26"/>
      <c r="B878" s="99"/>
      <c r="C878" s="783"/>
      <c r="D878" s="75" t="str">
        <f>AG875&amp;".4"</f>
        <v>B11.4</v>
      </c>
      <c r="E878" s="20"/>
      <c r="F878" s="21"/>
      <c r="G878" s="637"/>
      <c r="H878" s="640"/>
      <c r="I878" s="20"/>
      <c r="J878" s="22"/>
      <c r="K878" s="640"/>
      <c r="L878" s="23"/>
      <c r="M878" s="20"/>
      <c r="N878" s="22"/>
      <c r="O878" s="637"/>
      <c r="P878" s="23"/>
      <c r="Q878" s="20"/>
      <c r="R878" s="24"/>
      <c r="S878" s="637"/>
      <c r="T878" s="23"/>
      <c r="U878" s="20"/>
      <c r="V878" s="24"/>
      <c r="W878" s="637"/>
      <c r="X878" s="23"/>
      <c r="Y878" s="20"/>
      <c r="Z878" s="621"/>
      <c r="AA878" s="692"/>
      <c r="AB878" s="642"/>
      <c r="AC878" s="20"/>
      <c r="AD878" s="24"/>
      <c r="AE878" s="21"/>
      <c r="AF878" s="29"/>
      <c r="AH878" s="185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26"/>
      <c r="B879" s="99"/>
      <c r="C879" s="784" t="s">
        <v>542</v>
      </c>
      <c r="D879" s="75" t="str">
        <f>AG875&amp;".5"</f>
        <v>B11.5</v>
      </c>
      <c r="E879" s="25"/>
      <c r="F879" s="26"/>
      <c r="G879" s="26"/>
      <c r="H879" s="635"/>
      <c r="I879" s="25"/>
      <c r="J879" s="28"/>
      <c r="K879" s="635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643"/>
      <c r="AB879" s="644"/>
      <c r="AC879" s="25"/>
      <c r="AD879" s="27"/>
      <c r="AE879" s="26"/>
      <c r="AF879" s="29"/>
      <c r="AH879" s="185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28"/>
      <c r="B880" s="100"/>
      <c r="C880" s="784"/>
      <c r="D880" s="75" t="str">
        <f>AG875&amp;".6"</f>
        <v>B11.6</v>
      </c>
      <c r="E880" s="25"/>
      <c r="F880" s="26"/>
      <c r="G880" s="26"/>
      <c r="H880" s="635"/>
      <c r="I880" s="25"/>
      <c r="J880" s="28"/>
      <c r="K880" s="635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643"/>
      <c r="AB880" s="644"/>
      <c r="AC880" s="25"/>
      <c r="AD880" s="27"/>
      <c r="AE880" s="26"/>
      <c r="AF880" s="29"/>
      <c r="AH880" s="185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31">
        <v>21</v>
      </c>
      <c r="B881" s="98" t="str">
        <f>IF(AG881&lt;&gt;"",AH881,"")</f>
        <v>Th.Nguyên</v>
      </c>
      <c r="C881" s="780" t="s">
        <v>0</v>
      </c>
      <c r="D881" s="76" t="str">
        <f>AG881&amp;".1"</f>
        <v>B38.1</v>
      </c>
      <c r="E881" s="15" t="s">
        <v>3222</v>
      </c>
      <c r="F881" s="16">
        <v>4</v>
      </c>
      <c r="G881" s="16"/>
      <c r="H881" s="18"/>
      <c r="I881" s="15" t="s">
        <v>3222</v>
      </c>
      <c r="J881" s="18">
        <v>4</v>
      </c>
      <c r="K881" s="645"/>
      <c r="L881" s="19"/>
      <c r="M881" s="15" t="s">
        <v>3222</v>
      </c>
      <c r="N881" s="18">
        <v>2</v>
      </c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29"/>
      <c r="AG881" s="184" t="s">
        <v>2216</v>
      </c>
      <c r="AH881" s="185" t="str">
        <f>IF(AG881&lt;&gt;"",VLOOKUP(AG881,MAGV!$B$6:$G$172,2,0),"")</f>
        <v>Th.Nguyên</v>
      </c>
      <c r="AI881" s="44">
        <f t="shared" si="17"/>
        <v>22</v>
      </c>
    </row>
    <row r="882" spans="1:35" ht="12.75" customHeight="1" x14ac:dyDescent="0.25">
      <c r="A882" s="326"/>
      <c r="B882" s="101">
        <f>SUM(F881:F886,J881:J886,N881:N886,R881:R886,V881:V886,Z881:Z886,AD881:AD886)</f>
        <v>22</v>
      </c>
      <c r="C882" s="781"/>
      <c r="D882" s="75" t="str">
        <f>AG881&amp;".2"</f>
        <v>B38.2</v>
      </c>
      <c r="E882" s="636"/>
      <c r="F882" s="22"/>
      <c r="G882" s="637" t="s">
        <v>4670</v>
      </c>
      <c r="H882" s="23"/>
      <c r="I882" s="20"/>
      <c r="J882" s="22"/>
      <c r="K882" s="638" t="s">
        <v>4670</v>
      </c>
      <c r="L882" s="23"/>
      <c r="M882" s="20"/>
      <c r="N882" s="22"/>
      <c r="O882" s="637" t="s">
        <v>4670</v>
      </c>
      <c r="P882" s="23"/>
      <c r="Q882" s="20"/>
      <c r="R882" s="24"/>
      <c r="S882" s="637"/>
      <c r="T882" s="23"/>
      <c r="U882" s="20"/>
      <c r="V882" s="24"/>
      <c r="W882" s="637"/>
      <c r="X882" s="23"/>
      <c r="Y882" s="20"/>
      <c r="Z882" s="24"/>
      <c r="AA882" s="637"/>
      <c r="AB882" s="23"/>
      <c r="AC882" s="20"/>
      <c r="AD882" s="24"/>
      <c r="AE882" s="637"/>
      <c r="AF882" s="29"/>
      <c r="AH882" s="185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26"/>
      <c r="B883" s="99"/>
      <c r="C883" s="782" t="s">
        <v>1</v>
      </c>
      <c r="D883" s="75" t="str">
        <f>AG881&amp;".3"</f>
        <v>B38.3</v>
      </c>
      <c r="E883" s="618" t="s">
        <v>3583</v>
      </c>
      <c r="F883" s="622">
        <v>4</v>
      </c>
      <c r="G883" s="622"/>
      <c r="H883" s="639"/>
      <c r="I883" s="618" t="s">
        <v>3583</v>
      </c>
      <c r="J883" s="620">
        <v>4</v>
      </c>
      <c r="K883" s="639"/>
      <c r="L883" s="623"/>
      <c r="M883" s="618" t="s">
        <v>3583</v>
      </c>
      <c r="N883" s="619">
        <v>4</v>
      </c>
      <c r="O883" s="622"/>
      <c r="P883" s="623"/>
      <c r="Q883" s="618"/>
      <c r="R883" s="620"/>
      <c r="S883" s="622"/>
      <c r="T883" s="623"/>
      <c r="U883" s="618"/>
      <c r="V883" s="619"/>
      <c r="W883" s="622"/>
      <c r="X883" s="623"/>
      <c r="Y883" s="618"/>
      <c r="Z883" s="619"/>
      <c r="AA883" s="622"/>
      <c r="AB883" s="623"/>
      <c r="AC883" s="618"/>
      <c r="AD883" s="620"/>
      <c r="AE883" s="622"/>
      <c r="AF883" s="29"/>
      <c r="AH883" s="185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26"/>
      <c r="B884" s="99"/>
      <c r="C884" s="783"/>
      <c r="D884" s="75" t="str">
        <f>AG881&amp;".4"</f>
        <v>B38.4</v>
      </c>
      <c r="E884" s="20"/>
      <c r="F884" s="21"/>
      <c r="G884" s="637" t="s">
        <v>4691</v>
      </c>
      <c r="H884" s="640"/>
      <c r="I884" s="20"/>
      <c r="J884" s="22"/>
      <c r="K884" s="638" t="s">
        <v>4691</v>
      </c>
      <c r="L884" s="23"/>
      <c r="M884" s="20"/>
      <c r="N884" s="22"/>
      <c r="O884" s="637" t="s">
        <v>4691</v>
      </c>
      <c r="P884" s="23"/>
      <c r="Q884" s="20"/>
      <c r="R884" s="24"/>
      <c r="S884" s="637"/>
      <c r="T884" s="23"/>
      <c r="U884" s="20"/>
      <c r="V884" s="24"/>
      <c r="W884" s="637"/>
      <c r="X884" s="23"/>
      <c r="Y884" s="20"/>
      <c r="Z884" s="621"/>
      <c r="AA884" s="641"/>
      <c r="AB884" s="642"/>
      <c r="AC884" s="20"/>
      <c r="AD884" s="24"/>
      <c r="AE884" s="637"/>
      <c r="AF884" s="29"/>
      <c r="AH884" s="185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26"/>
      <c r="B885" s="99"/>
      <c r="C885" s="784" t="s">
        <v>542</v>
      </c>
      <c r="D885" s="75" t="str">
        <f>AG881&amp;".5"</f>
        <v>B38.5</v>
      </c>
      <c r="E885" s="25"/>
      <c r="F885" s="26"/>
      <c r="G885" s="26"/>
      <c r="H885" s="635"/>
      <c r="I885" s="25"/>
      <c r="J885" s="28"/>
      <c r="K885" s="635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643"/>
      <c r="AB885" s="644"/>
      <c r="AC885" s="25"/>
      <c r="AD885" s="27"/>
      <c r="AE885" s="26"/>
      <c r="AF885" s="29"/>
      <c r="AH885" s="185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28"/>
      <c r="B886" s="100"/>
      <c r="C886" s="784"/>
      <c r="D886" s="75" t="str">
        <f>AG881&amp;".6"</f>
        <v>B38.6</v>
      </c>
      <c r="E886" s="25"/>
      <c r="F886" s="26"/>
      <c r="G886" s="648"/>
      <c r="H886" s="635"/>
      <c r="I886" s="25"/>
      <c r="J886" s="28"/>
      <c r="K886" s="649"/>
      <c r="L886" s="29"/>
      <c r="M886" s="25"/>
      <c r="N886" s="28"/>
      <c r="O886" s="648"/>
      <c r="P886" s="29"/>
      <c r="Q886" s="25"/>
      <c r="R886" s="27"/>
      <c r="S886" s="648"/>
      <c r="T886" s="29"/>
      <c r="U886" s="25"/>
      <c r="V886" s="27"/>
      <c r="W886" s="648"/>
      <c r="X886" s="29"/>
      <c r="Y886" s="25"/>
      <c r="Z886" s="33"/>
      <c r="AA886" s="658"/>
      <c r="AB886" s="644"/>
      <c r="AC886" s="25"/>
      <c r="AD886" s="27"/>
      <c r="AE886" s="26"/>
      <c r="AF886" s="29"/>
      <c r="AH886" s="185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27">
        <v>23</v>
      </c>
      <c r="B887" s="98" t="str">
        <f>IF(AG887&lt;&gt;"",AH887,"")</f>
        <v>Th.Phong</v>
      </c>
      <c r="C887" s="780" t="s">
        <v>0</v>
      </c>
      <c r="D887" s="76" t="str">
        <f>AG887&amp;".1"</f>
        <v>B35.1</v>
      </c>
      <c r="E887" s="15"/>
      <c r="F887" s="16"/>
      <c r="G887" s="16"/>
      <c r="H887" s="18"/>
      <c r="I887" s="15"/>
      <c r="J887" s="18"/>
      <c r="K887" s="645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4" t="s">
        <v>2214</v>
      </c>
      <c r="AH887" s="185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26"/>
      <c r="B888" s="101">
        <f>SUM(F887:F892,J887:J892,N887:N892,R887:R892,V887:V892,Z887:Z892,AD887:AD892)</f>
        <v>0</v>
      </c>
      <c r="C888" s="781"/>
      <c r="D888" s="75" t="str">
        <f>AG887&amp;".2"</f>
        <v>B35.2</v>
      </c>
      <c r="E888" s="636"/>
      <c r="F888" s="22"/>
      <c r="G888" s="637"/>
      <c r="H888" s="23"/>
      <c r="I888" s="20"/>
      <c r="J888" s="22"/>
      <c r="K888" s="638"/>
      <c r="L888" s="23"/>
      <c r="M888" s="20"/>
      <c r="N888" s="22"/>
      <c r="O888" s="637"/>
      <c r="P888" s="23"/>
      <c r="Q888" s="20"/>
      <c r="R888" s="24"/>
      <c r="S888" s="637"/>
      <c r="T888" s="23"/>
      <c r="U888" s="20"/>
      <c r="V888" s="24"/>
      <c r="W888" s="637"/>
      <c r="X888" s="23"/>
      <c r="Y888" s="20"/>
      <c r="Z888" s="24"/>
      <c r="AA888" s="637"/>
      <c r="AB888" s="23"/>
      <c r="AC888" s="20"/>
      <c r="AD888" s="24"/>
      <c r="AE888" s="21"/>
      <c r="AF888" s="23"/>
      <c r="AH888" s="185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26"/>
      <c r="B889" s="99"/>
      <c r="C889" s="782" t="s">
        <v>1</v>
      </c>
      <c r="D889" s="75" t="str">
        <f>AG887&amp;".3"</f>
        <v>B35.3</v>
      </c>
      <c r="E889" s="618"/>
      <c r="F889" s="622"/>
      <c r="G889" s="622"/>
      <c r="H889" s="639"/>
      <c r="I889" s="618"/>
      <c r="J889" s="620"/>
      <c r="K889" s="639"/>
      <c r="L889" s="623"/>
      <c r="M889" s="618"/>
      <c r="N889" s="619"/>
      <c r="O889" s="622"/>
      <c r="P889" s="623"/>
      <c r="Q889" s="618"/>
      <c r="R889" s="620"/>
      <c r="S889" s="622"/>
      <c r="T889" s="623"/>
      <c r="U889" s="618"/>
      <c r="V889" s="619"/>
      <c r="W889" s="622"/>
      <c r="X889" s="623"/>
      <c r="Y889" s="618"/>
      <c r="Z889" s="619"/>
      <c r="AA889" s="622"/>
      <c r="AB889" s="623"/>
      <c r="AC889" s="618"/>
      <c r="AD889" s="620"/>
      <c r="AE889" s="622"/>
      <c r="AF889" s="29"/>
      <c r="AH889" s="185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26"/>
      <c r="B890" s="99"/>
      <c r="C890" s="783"/>
      <c r="D890" s="75" t="str">
        <f>AG887&amp;".4"</f>
        <v>B35.4</v>
      </c>
      <c r="E890" s="20"/>
      <c r="F890" s="21"/>
      <c r="G890" s="637"/>
      <c r="H890" s="640"/>
      <c r="I890" s="20"/>
      <c r="J890" s="22"/>
      <c r="K890" s="638"/>
      <c r="L890" s="23"/>
      <c r="M890" s="20"/>
      <c r="N890" s="22"/>
      <c r="O890" s="637"/>
      <c r="P890" s="23"/>
      <c r="Q890" s="20"/>
      <c r="R890" s="24"/>
      <c r="S890" s="637"/>
      <c r="T890" s="23"/>
      <c r="U890" s="20"/>
      <c r="V890" s="24"/>
      <c r="W890" s="637"/>
      <c r="X890" s="23"/>
      <c r="Y890" s="20"/>
      <c r="Z890" s="621"/>
      <c r="AA890" s="692"/>
      <c r="AB890" s="642"/>
      <c r="AC890" s="20"/>
      <c r="AD890" s="24"/>
      <c r="AE890" s="21"/>
      <c r="AF890" s="29"/>
      <c r="AH890" s="185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26"/>
      <c r="B891" s="99"/>
      <c r="C891" s="784" t="s">
        <v>542</v>
      </c>
      <c r="D891" s="75" t="str">
        <f>AG887&amp;".5"</f>
        <v>B35.5</v>
      </c>
      <c r="E891" s="25"/>
      <c r="F891" s="26"/>
      <c r="G891" s="26"/>
      <c r="H891" s="635"/>
      <c r="I891" s="25"/>
      <c r="J891" s="28"/>
      <c r="K891" s="635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643"/>
      <c r="AB891" s="644"/>
      <c r="AC891" s="25"/>
      <c r="AD891" s="27"/>
      <c r="AE891" s="26"/>
      <c r="AF891" s="29"/>
      <c r="AH891" s="185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26"/>
      <c r="B892" s="99"/>
      <c r="C892" s="784"/>
      <c r="D892" s="75" t="str">
        <f>AG887&amp;".6"</f>
        <v>B35.6</v>
      </c>
      <c r="E892" s="25"/>
      <c r="F892" s="26"/>
      <c r="G892" s="26"/>
      <c r="H892" s="635"/>
      <c r="I892" s="25"/>
      <c r="J892" s="28"/>
      <c r="K892" s="635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643"/>
      <c r="AB892" s="644"/>
      <c r="AC892" s="25"/>
      <c r="AD892" s="27"/>
      <c r="AE892" s="26"/>
      <c r="AF892" s="29"/>
      <c r="AH892" s="185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27">
        <v>24</v>
      </c>
      <c r="B893" s="98" t="str">
        <f>IF(AG893&lt;&gt;"",AH893,"")</f>
        <v>C.Quỳnh</v>
      </c>
      <c r="C893" s="780" t="s">
        <v>0</v>
      </c>
      <c r="D893" s="76" t="str">
        <f>AG893&amp;".1"</f>
        <v>B29.1</v>
      </c>
      <c r="E893" s="15"/>
      <c r="F893" s="16"/>
      <c r="G893" s="16"/>
      <c r="H893" s="18"/>
      <c r="I893" s="15"/>
      <c r="J893" s="18"/>
      <c r="K893" s="645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4" t="s">
        <v>674</v>
      </c>
      <c r="AH893" s="185" t="str">
        <f>IF(AG893&lt;&gt;"",VLOOKUP(AG893,MAGV!$B$6:$G$172,2,0),"")</f>
        <v>C.Quỳnh</v>
      </c>
      <c r="AI893" s="44">
        <f t="shared" si="17"/>
        <v>8</v>
      </c>
    </row>
    <row r="894" spans="1:35" ht="12" customHeight="1" x14ac:dyDescent="0.25">
      <c r="A894" s="326"/>
      <c r="B894" s="101">
        <f>SUM(F893:F898,J893:J898,N893:N898,R893:R898,V893:V898,Z893:Z898,AD893:AD898)</f>
        <v>8</v>
      </c>
      <c r="C894" s="781"/>
      <c r="D894" s="75" t="str">
        <f>AG893&amp;".2"</f>
        <v>B29.2</v>
      </c>
      <c r="E894" s="636"/>
      <c r="F894" s="22"/>
      <c r="G894" s="637"/>
      <c r="H894" s="23"/>
      <c r="I894" s="20"/>
      <c r="J894" s="22"/>
      <c r="K894" s="638"/>
      <c r="L894" s="23"/>
      <c r="M894" s="20"/>
      <c r="N894" s="22"/>
      <c r="O894" s="637"/>
      <c r="P894" s="23"/>
      <c r="Q894" s="20"/>
      <c r="R894" s="24"/>
      <c r="S894" s="637"/>
      <c r="T894" s="23"/>
      <c r="U894" s="20"/>
      <c r="V894" s="24"/>
      <c r="W894" s="21"/>
      <c r="X894" s="23"/>
      <c r="Y894" s="20"/>
      <c r="Z894" s="24"/>
      <c r="AA894" s="637"/>
      <c r="AB894" s="23"/>
      <c r="AC894" s="20"/>
      <c r="AD894" s="24"/>
      <c r="AE894" s="637"/>
      <c r="AF894" s="23"/>
      <c r="AH894" s="185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26"/>
      <c r="B895" s="99"/>
      <c r="C895" s="782" t="s">
        <v>1</v>
      </c>
      <c r="D895" s="75" t="str">
        <f>AG893&amp;".3"</f>
        <v>B29.3</v>
      </c>
      <c r="E895" s="618"/>
      <c r="F895" s="622"/>
      <c r="G895" s="622"/>
      <c r="H895" s="639"/>
      <c r="I895" s="618" t="s">
        <v>3194</v>
      </c>
      <c r="J895" s="620">
        <v>4</v>
      </c>
      <c r="K895" s="639" t="s">
        <v>417</v>
      </c>
      <c r="L895" s="623"/>
      <c r="M895" s="618" t="s">
        <v>3194</v>
      </c>
      <c r="N895" s="619">
        <v>4</v>
      </c>
      <c r="O895" s="622" t="s">
        <v>417</v>
      </c>
      <c r="P895" s="623"/>
      <c r="Q895" s="618"/>
      <c r="R895" s="620"/>
      <c r="S895" s="622"/>
      <c r="T895" s="623"/>
      <c r="U895" s="618"/>
      <c r="V895" s="619"/>
      <c r="W895" s="622"/>
      <c r="X895" s="623"/>
      <c r="Y895" s="618"/>
      <c r="Z895" s="619"/>
      <c r="AA895" s="622"/>
      <c r="AB895" s="623"/>
      <c r="AC895" s="618"/>
      <c r="AD895" s="620"/>
      <c r="AE895" s="622"/>
      <c r="AF895" s="29"/>
      <c r="AH895" s="185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26"/>
      <c r="B896" s="99"/>
      <c r="C896" s="783"/>
      <c r="D896" s="75" t="str">
        <f>AG893&amp;".4"</f>
        <v>B29.4</v>
      </c>
      <c r="E896" s="20"/>
      <c r="F896" s="21"/>
      <c r="G896" s="637"/>
      <c r="H896" s="640"/>
      <c r="I896" s="20"/>
      <c r="J896" s="22"/>
      <c r="K896" s="638" t="s">
        <v>4774</v>
      </c>
      <c r="L896" s="23"/>
      <c r="M896" s="20"/>
      <c r="N896" s="22"/>
      <c r="O896" s="637" t="s">
        <v>4774</v>
      </c>
      <c r="P896" s="23"/>
      <c r="Q896" s="20"/>
      <c r="R896" s="24"/>
      <c r="S896" s="637"/>
      <c r="T896" s="23"/>
      <c r="U896" s="20"/>
      <c r="V896" s="24"/>
      <c r="W896" s="637"/>
      <c r="X896" s="23"/>
      <c r="Y896" s="20"/>
      <c r="Z896" s="621"/>
      <c r="AA896" s="692"/>
      <c r="AB896" s="642"/>
      <c r="AC896" s="20"/>
      <c r="AD896" s="24"/>
      <c r="AE896" s="21"/>
      <c r="AF896" s="29"/>
      <c r="AH896" s="185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26"/>
      <c r="B897" s="99"/>
      <c r="C897" s="784" t="s">
        <v>542</v>
      </c>
      <c r="D897" s="75" t="str">
        <f>AG893&amp;".5"</f>
        <v>B29.5</v>
      </c>
      <c r="E897" s="25"/>
      <c r="F897" s="26"/>
      <c r="G897" s="26"/>
      <c r="H897" s="635"/>
      <c r="I897" s="25"/>
      <c r="J897" s="28"/>
      <c r="K897" s="635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643"/>
      <c r="AB897" s="644"/>
      <c r="AC897" s="25"/>
      <c r="AD897" s="27"/>
      <c r="AE897" s="26"/>
      <c r="AF897" s="29"/>
      <c r="AH897" s="185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26"/>
      <c r="B898" s="99"/>
      <c r="C898" s="784"/>
      <c r="D898" s="75" t="str">
        <f>AG893&amp;".6"</f>
        <v>B29.6</v>
      </c>
      <c r="E898" s="25"/>
      <c r="F898" s="26"/>
      <c r="G898" s="26"/>
      <c r="H898" s="635"/>
      <c r="I898" s="25"/>
      <c r="J898" s="28"/>
      <c r="K898" s="635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643"/>
      <c r="AB898" s="644"/>
      <c r="AC898" s="25"/>
      <c r="AD898" s="27"/>
      <c r="AE898" s="26"/>
      <c r="AF898" s="29"/>
      <c r="AH898" s="185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27">
        <v>26</v>
      </c>
      <c r="B899" s="98" t="str">
        <f>IF(AG899&lt;&gt;"",AH899,"")</f>
        <v>C.Thảo</v>
      </c>
      <c r="C899" s="780" t="s">
        <v>0</v>
      </c>
      <c r="D899" s="76" t="str">
        <f>AG899&amp;".1"</f>
        <v>B21.1</v>
      </c>
      <c r="E899" s="15"/>
      <c r="F899" s="16"/>
      <c r="G899" s="16"/>
      <c r="H899" s="18"/>
      <c r="I899" s="15"/>
      <c r="J899" s="18"/>
      <c r="K899" s="645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4" t="s">
        <v>375</v>
      </c>
      <c r="AH899" s="185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26"/>
      <c r="B900" s="101">
        <f>SUM(F899:F904,J899:J904,N899:N904,R899:R904,V899:V904,Z899:Z904,AD899:AD904)</f>
        <v>0</v>
      </c>
      <c r="C900" s="781"/>
      <c r="D900" s="75" t="str">
        <f>AG899&amp;".2"</f>
        <v>B21.2</v>
      </c>
      <c r="E900" s="636"/>
      <c r="F900" s="22"/>
      <c r="G900" s="637"/>
      <c r="H900" s="23"/>
      <c r="I900" s="20"/>
      <c r="J900" s="22"/>
      <c r="K900" s="640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637"/>
      <c r="AB900" s="23"/>
      <c r="AC900" s="20"/>
      <c r="AD900" s="24"/>
      <c r="AE900" s="637"/>
      <c r="AF900" s="23"/>
      <c r="AH900" s="185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26"/>
      <c r="B901" s="99"/>
      <c r="C901" s="782" t="s">
        <v>1</v>
      </c>
      <c r="D901" s="75" t="str">
        <f>AG899&amp;".3"</f>
        <v>B21.3</v>
      </c>
      <c r="E901" s="618"/>
      <c r="F901" s="622"/>
      <c r="G901" s="622"/>
      <c r="H901" s="639"/>
      <c r="I901" s="618"/>
      <c r="J901" s="620"/>
      <c r="K901" s="639"/>
      <c r="L901" s="623"/>
      <c r="M901" s="618"/>
      <c r="N901" s="619"/>
      <c r="O901" s="622"/>
      <c r="P901" s="623"/>
      <c r="Q901" s="618"/>
      <c r="R901" s="620"/>
      <c r="S901" s="622"/>
      <c r="T901" s="623"/>
      <c r="U901" s="618"/>
      <c r="V901" s="619"/>
      <c r="W901" s="622"/>
      <c r="X901" s="623"/>
      <c r="Y901" s="618"/>
      <c r="Z901" s="619"/>
      <c r="AA901" s="622"/>
      <c r="AB901" s="623"/>
      <c r="AC901" s="618"/>
      <c r="AD901" s="620"/>
      <c r="AE901" s="622"/>
      <c r="AF901" s="29"/>
      <c r="AH901" s="185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26"/>
      <c r="B902" s="99"/>
      <c r="C902" s="783"/>
      <c r="D902" s="75" t="str">
        <f>AG899&amp;".4"</f>
        <v>B21.4</v>
      </c>
      <c r="E902" s="20"/>
      <c r="F902" s="21"/>
      <c r="G902" s="21"/>
      <c r="H902" s="640"/>
      <c r="I902" s="20"/>
      <c r="J902" s="22"/>
      <c r="K902" s="638"/>
      <c r="L902" s="23"/>
      <c r="M902" s="20"/>
      <c r="N902" s="22"/>
      <c r="O902" s="21"/>
      <c r="P902" s="23"/>
      <c r="Q902" s="20"/>
      <c r="R902" s="24"/>
      <c r="S902" s="637"/>
      <c r="T902" s="23"/>
      <c r="U902" s="20"/>
      <c r="V902" s="24"/>
      <c r="W902" s="637"/>
      <c r="X902" s="23"/>
      <c r="Y902" s="20"/>
      <c r="Z902" s="621"/>
      <c r="AA902" s="641"/>
      <c r="AB902" s="642"/>
      <c r="AC902" s="20"/>
      <c r="AD902" s="24"/>
      <c r="AE902" s="637"/>
      <c r="AF902" s="29"/>
      <c r="AH902" s="185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26"/>
      <c r="B903" s="99"/>
      <c r="C903" s="784" t="s">
        <v>542</v>
      </c>
      <c r="D903" s="75" t="str">
        <f>AG899&amp;".5"</f>
        <v>B21.5</v>
      </c>
      <c r="E903" s="25"/>
      <c r="F903" s="26"/>
      <c r="G903" s="26"/>
      <c r="H903" s="635"/>
      <c r="I903" s="25"/>
      <c r="J903" s="28"/>
      <c r="K903" s="635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643"/>
      <c r="AB903" s="644"/>
      <c r="AC903" s="25"/>
      <c r="AD903" s="27"/>
      <c r="AE903" s="26"/>
      <c r="AF903" s="29"/>
      <c r="AH903" s="185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26"/>
      <c r="B904" s="99"/>
      <c r="C904" s="784"/>
      <c r="D904" s="75" t="str">
        <f>AG899&amp;".6"</f>
        <v>B21.6</v>
      </c>
      <c r="E904" s="25"/>
      <c r="F904" s="26"/>
      <c r="G904" s="648"/>
      <c r="H904" s="635"/>
      <c r="I904" s="25"/>
      <c r="J904" s="28"/>
      <c r="K904" s="649"/>
      <c r="L904" s="29"/>
      <c r="M904" s="25"/>
      <c r="N904" s="28"/>
      <c r="O904" s="648"/>
      <c r="P904" s="29"/>
      <c r="Q904" s="25"/>
      <c r="R904" s="27"/>
      <c r="S904" s="648"/>
      <c r="T904" s="29"/>
      <c r="U904" s="25"/>
      <c r="V904" s="27"/>
      <c r="W904" s="26"/>
      <c r="X904" s="29"/>
      <c r="Y904" s="25"/>
      <c r="Z904" s="33"/>
      <c r="AA904" s="643"/>
      <c r="AB904" s="644"/>
      <c r="AC904" s="25"/>
      <c r="AD904" s="27"/>
      <c r="AE904" s="26"/>
      <c r="AF904" s="29"/>
      <c r="AH904" s="185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27">
        <v>28</v>
      </c>
      <c r="B905" s="98" t="str">
        <f>IF(AG905&lt;&gt;"",AH905,"")</f>
        <v>C.Trâm</v>
      </c>
      <c r="C905" s="780" t="s">
        <v>0</v>
      </c>
      <c r="D905" s="76" t="str">
        <f>AG905&amp;".1"</f>
        <v>B25.1</v>
      </c>
      <c r="E905" s="15"/>
      <c r="F905" s="16"/>
      <c r="G905" s="16"/>
      <c r="H905" s="18"/>
      <c r="I905" s="15"/>
      <c r="J905" s="18"/>
      <c r="K905" s="645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4" t="s">
        <v>379</v>
      </c>
      <c r="AH905" s="185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26"/>
      <c r="B906" s="101">
        <f>SUM(F905:F910,J905:J910,N905:N910,R905:R910,V905:V910,Z905:Z910,AD905:AD910)</f>
        <v>0</v>
      </c>
      <c r="C906" s="781"/>
      <c r="D906" s="75" t="str">
        <f>AG905&amp;".2"</f>
        <v>B25.2</v>
      </c>
      <c r="E906" s="636"/>
      <c r="F906" s="22"/>
      <c r="G906" s="637"/>
      <c r="H906" s="23"/>
      <c r="I906" s="20"/>
      <c r="J906" s="22"/>
      <c r="K906" s="640"/>
      <c r="L906" s="23"/>
      <c r="M906" s="20"/>
      <c r="N906" s="22"/>
      <c r="O906" s="21"/>
      <c r="P906" s="23"/>
      <c r="Q906" s="20"/>
      <c r="R906" s="24"/>
      <c r="S906" s="637"/>
      <c r="T906" s="23"/>
      <c r="U906" s="20"/>
      <c r="V906" s="24"/>
      <c r="W906" s="637"/>
      <c r="X906" s="23"/>
      <c r="Y906" s="20"/>
      <c r="Z906" s="24"/>
      <c r="AA906" s="637"/>
      <c r="AB906" s="23"/>
      <c r="AC906" s="20"/>
      <c r="AD906" s="24"/>
      <c r="AE906" s="637"/>
      <c r="AF906" s="23"/>
      <c r="AH906" s="185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26"/>
      <c r="B907" s="99"/>
      <c r="C907" s="782" t="s">
        <v>1</v>
      </c>
      <c r="D907" s="75" t="str">
        <f>AG905&amp;".3"</f>
        <v>B25.3</v>
      </c>
      <c r="E907" s="618"/>
      <c r="F907" s="622"/>
      <c r="G907" s="622"/>
      <c r="H907" s="639"/>
      <c r="I907" s="618"/>
      <c r="J907" s="620"/>
      <c r="K907" s="639"/>
      <c r="L907" s="623"/>
      <c r="M907" s="618"/>
      <c r="N907" s="619"/>
      <c r="O907" s="622"/>
      <c r="P907" s="623"/>
      <c r="Q907" s="618"/>
      <c r="R907" s="620"/>
      <c r="S907" s="622"/>
      <c r="T907" s="623"/>
      <c r="U907" s="618"/>
      <c r="V907" s="619"/>
      <c r="W907" s="622"/>
      <c r="X907" s="623"/>
      <c r="Y907" s="618"/>
      <c r="Z907" s="619"/>
      <c r="AA907" s="622"/>
      <c r="AB907" s="623"/>
      <c r="AC907" s="618"/>
      <c r="AD907" s="620"/>
      <c r="AE907" s="622"/>
      <c r="AF907" s="29"/>
      <c r="AH907" s="185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26"/>
      <c r="B908" s="99"/>
      <c r="C908" s="783"/>
      <c r="D908" s="75" t="str">
        <f>AG905&amp;".4"</f>
        <v>B25.4</v>
      </c>
      <c r="E908" s="20"/>
      <c r="F908" s="21"/>
      <c r="G908" s="637"/>
      <c r="H908" s="640"/>
      <c r="I908" s="20"/>
      <c r="J908" s="22"/>
      <c r="K908" s="638"/>
      <c r="L908" s="23"/>
      <c r="M908" s="20"/>
      <c r="N908" s="22"/>
      <c r="O908" s="21"/>
      <c r="P908" s="23"/>
      <c r="Q908" s="20"/>
      <c r="R908" s="24"/>
      <c r="S908" s="637"/>
      <c r="T908" s="23"/>
      <c r="U908" s="20"/>
      <c r="V908" s="24"/>
      <c r="W908" s="637"/>
      <c r="X908" s="23"/>
      <c r="Y908" s="20"/>
      <c r="Z908" s="621"/>
      <c r="AA908" s="641"/>
      <c r="AB908" s="642"/>
      <c r="AC908" s="20"/>
      <c r="AD908" s="24"/>
      <c r="AE908" s="21"/>
      <c r="AF908" s="29"/>
      <c r="AH908" s="185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26"/>
      <c r="B909" s="99"/>
      <c r="C909" s="784" t="s">
        <v>542</v>
      </c>
      <c r="D909" s="75" t="str">
        <f>AG905&amp;".5"</f>
        <v>B25.5</v>
      </c>
      <c r="E909" s="25"/>
      <c r="F909" s="26"/>
      <c r="G909" s="26"/>
      <c r="H909" s="635"/>
      <c r="I909" s="25"/>
      <c r="J909" s="28"/>
      <c r="K909" s="635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643"/>
      <c r="AB909" s="644"/>
      <c r="AC909" s="25"/>
      <c r="AD909" s="27"/>
      <c r="AE909" s="26"/>
      <c r="AF909" s="29"/>
      <c r="AH909" s="185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26"/>
      <c r="B910" s="99"/>
      <c r="C910" s="784"/>
      <c r="D910" s="75" t="str">
        <f>AG905&amp;".6"</f>
        <v>B25.6</v>
      </c>
      <c r="E910" s="25"/>
      <c r="F910" s="26"/>
      <c r="G910" s="648"/>
      <c r="H910" s="635"/>
      <c r="I910" s="25"/>
      <c r="J910" s="28"/>
      <c r="K910" s="649"/>
      <c r="L910" s="29"/>
      <c r="M910" s="25"/>
      <c r="N910" s="28"/>
      <c r="O910" s="648"/>
      <c r="P910" s="29"/>
      <c r="Q910" s="25"/>
      <c r="R910" s="27"/>
      <c r="S910" s="648"/>
      <c r="T910" s="29"/>
      <c r="U910" s="25"/>
      <c r="V910" s="27"/>
      <c r="W910" s="26"/>
      <c r="X910" s="29"/>
      <c r="Y910" s="25"/>
      <c r="Z910" s="33"/>
      <c r="AA910" s="643"/>
      <c r="AB910" s="644"/>
      <c r="AC910" s="25"/>
      <c r="AD910" s="27"/>
      <c r="AE910" s="26"/>
      <c r="AF910" s="29"/>
      <c r="AH910" s="185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27">
        <v>29</v>
      </c>
      <c r="B911" s="98" t="str">
        <f>IF(AG911&lt;&gt;"",AH911,"")</f>
        <v>Th.Tương</v>
      </c>
      <c r="C911" s="780" t="s">
        <v>0</v>
      </c>
      <c r="D911" s="76" t="str">
        <f>AG911&amp;".1"</f>
        <v>B33.1</v>
      </c>
      <c r="E911" s="15"/>
      <c r="F911" s="16"/>
      <c r="G911" s="16"/>
      <c r="H911" s="18"/>
      <c r="I911" s="15"/>
      <c r="J911" s="18"/>
      <c r="K911" s="645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611"/>
      <c r="Z911" s="18"/>
      <c r="AA911" s="16"/>
      <c r="AB911" s="19"/>
      <c r="AC911" s="15"/>
      <c r="AD911" s="17"/>
      <c r="AE911" s="16"/>
      <c r="AF911" s="19"/>
      <c r="AG911" s="184" t="s">
        <v>383</v>
      </c>
      <c r="AH911" s="185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5">
      <c r="A912" s="326"/>
      <c r="B912" s="101">
        <f>SUM(F911:F916,J911:J916,N911:N916,R911:R916,V911:V916,Z911:Z916,AD911:AD916)</f>
        <v>0</v>
      </c>
      <c r="C912" s="781"/>
      <c r="D912" s="75" t="str">
        <f>AG911&amp;".2"</f>
        <v>B33.2</v>
      </c>
      <c r="E912" s="636"/>
      <c r="F912" s="22"/>
      <c r="G912" s="637"/>
      <c r="H912" s="23"/>
      <c r="I912" s="20"/>
      <c r="J912" s="22"/>
      <c r="K912" s="638"/>
      <c r="L912" s="23"/>
      <c r="M912" s="20"/>
      <c r="N912" s="22"/>
      <c r="O912" s="637"/>
      <c r="P912" s="23"/>
      <c r="Q912" s="20"/>
      <c r="R912" s="24"/>
      <c r="S912" s="637"/>
      <c r="T912" s="23"/>
      <c r="U912" s="20"/>
      <c r="V912" s="24"/>
      <c r="W912" s="637"/>
      <c r="X912" s="23"/>
      <c r="Y912" s="20"/>
      <c r="Z912" s="24"/>
      <c r="AA912" s="637"/>
      <c r="AB912" s="23"/>
      <c r="AC912" s="20"/>
      <c r="AD912" s="24"/>
      <c r="AE912" s="21"/>
      <c r="AF912" s="23"/>
      <c r="AH912" s="185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26"/>
      <c r="B913" s="99"/>
      <c r="C913" s="782" t="s">
        <v>1</v>
      </c>
      <c r="D913" s="75" t="str">
        <f>AG911&amp;".3"</f>
        <v>B33.3</v>
      </c>
      <c r="E913" s="618"/>
      <c r="F913" s="622"/>
      <c r="G913" s="622"/>
      <c r="H913" s="639"/>
      <c r="I913" s="618"/>
      <c r="J913" s="620"/>
      <c r="K913" s="639"/>
      <c r="L913" s="623"/>
      <c r="M913" s="618"/>
      <c r="N913" s="619"/>
      <c r="O913" s="622"/>
      <c r="P913" s="623"/>
      <c r="Q913" s="618"/>
      <c r="R913" s="620"/>
      <c r="S913" s="622"/>
      <c r="T913" s="623"/>
      <c r="U913" s="654"/>
      <c r="V913" s="619"/>
      <c r="W913" s="622"/>
      <c r="X913" s="623"/>
      <c r="Y913" s="654"/>
      <c r="Z913" s="619"/>
      <c r="AA913" s="622"/>
      <c r="AB913" s="623"/>
      <c r="AC913" s="618"/>
      <c r="AD913" s="620"/>
      <c r="AE913" s="622"/>
      <c r="AF913" s="29"/>
      <c r="AH913" s="185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26"/>
      <c r="B914" s="99"/>
      <c r="C914" s="783"/>
      <c r="D914" s="75" t="str">
        <f>AG911&amp;".4"</f>
        <v>B33.4</v>
      </c>
      <c r="E914" s="20"/>
      <c r="F914" s="21"/>
      <c r="G914" s="637"/>
      <c r="H914" s="640"/>
      <c r="I914" s="20"/>
      <c r="J914" s="22"/>
      <c r="K914" s="640"/>
      <c r="L914" s="23"/>
      <c r="M914" s="20"/>
      <c r="N914" s="22"/>
      <c r="O914" s="637"/>
      <c r="P914" s="23"/>
      <c r="Q914" s="20"/>
      <c r="R914" s="24"/>
      <c r="S914" s="637"/>
      <c r="T914" s="23"/>
      <c r="U914" s="20"/>
      <c r="V914" s="24"/>
      <c r="W914" s="637"/>
      <c r="X914" s="23"/>
      <c r="Y914" s="20"/>
      <c r="Z914" s="621"/>
      <c r="AA914" s="641"/>
      <c r="AB914" s="642"/>
      <c r="AC914" s="20"/>
      <c r="AD914" s="24"/>
      <c r="AE914" s="21"/>
      <c r="AF914" s="29"/>
      <c r="AH914" s="185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26"/>
      <c r="B915" s="99"/>
      <c r="C915" s="784" t="s">
        <v>542</v>
      </c>
      <c r="D915" s="75" t="str">
        <f>AG911&amp;".5"</f>
        <v>B33.5</v>
      </c>
      <c r="E915" s="25"/>
      <c r="F915" s="26"/>
      <c r="G915" s="26"/>
      <c r="H915" s="635"/>
      <c r="I915" s="25"/>
      <c r="J915" s="28"/>
      <c r="K915" s="635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643"/>
      <c r="AB915" s="644"/>
      <c r="AC915" s="25"/>
      <c r="AD915" s="27"/>
      <c r="AE915" s="26"/>
      <c r="AF915" s="29"/>
      <c r="AH915" s="185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26"/>
      <c r="B916" s="99"/>
      <c r="C916" s="784"/>
      <c r="D916" s="75" t="str">
        <f>AG911&amp;".6"</f>
        <v>B33.6</v>
      </c>
      <c r="E916" s="25"/>
      <c r="F916" s="26"/>
      <c r="G916" s="26"/>
      <c r="H916" s="635"/>
      <c r="I916" s="25"/>
      <c r="J916" s="28"/>
      <c r="K916" s="635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643"/>
      <c r="AB916" s="644"/>
      <c r="AC916" s="25"/>
      <c r="AD916" s="27"/>
      <c r="AE916" s="26"/>
      <c r="AF916" s="29"/>
      <c r="AH916" s="185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27">
        <v>30</v>
      </c>
      <c r="B917" s="98" t="str">
        <f>IF(AG917&lt;&gt;"",AH917,"")</f>
        <v>Th.Vũ</v>
      </c>
      <c r="C917" s="780" t="s">
        <v>0</v>
      </c>
      <c r="D917" s="76" t="str">
        <f>AG917&amp;".1"</f>
        <v>B01.1</v>
      </c>
      <c r="E917" s="15"/>
      <c r="F917" s="16"/>
      <c r="G917" s="16"/>
      <c r="H917" s="18"/>
      <c r="I917" s="15"/>
      <c r="J917" s="18"/>
      <c r="K917" s="645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4" t="s">
        <v>350</v>
      </c>
      <c r="AH917" s="185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26"/>
      <c r="B918" s="101">
        <f>SUM(F917:F922,J917:J922,N917:N922,R917:R922,V917:V922,Z917:Z922,AD917:AD922)</f>
        <v>0</v>
      </c>
      <c r="C918" s="781"/>
      <c r="D918" s="75" t="str">
        <f>AG917&amp;".2"</f>
        <v>B01.2</v>
      </c>
      <c r="E918" s="636"/>
      <c r="F918" s="22"/>
      <c r="G918" s="21"/>
      <c r="H918" s="23"/>
      <c r="I918" s="20"/>
      <c r="J918" s="22"/>
      <c r="K918" s="638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637"/>
      <c r="AB918" s="23"/>
      <c r="AC918" s="20"/>
      <c r="AD918" s="24"/>
      <c r="AE918" s="21"/>
      <c r="AF918" s="23"/>
      <c r="AH918" s="185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26"/>
      <c r="B919" s="99"/>
      <c r="C919" s="782" t="s">
        <v>1</v>
      </c>
      <c r="D919" s="75" t="str">
        <f>AG917&amp;".3"</f>
        <v>B01.3</v>
      </c>
      <c r="E919" s="618"/>
      <c r="F919" s="622"/>
      <c r="G919" s="622"/>
      <c r="H919" s="639"/>
      <c r="I919" s="618"/>
      <c r="J919" s="620"/>
      <c r="K919" s="639"/>
      <c r="L919" s="623"/>
      <c r="M919" s="618"/>
      <c r="N919" s="619"/>
      <c r="O919" s="622"/>
      <c r="P919" s="623"/>
      <c r="Q919" s="618"/>
      <c r="R919" s="620"/>
      <c r="S919" s="622"/>
      <c r="T919" s="623"/>
      <c r="U919" s="618"/>
      <c r="V919" s="619"/>
      <c r="W919" s="622"/>
      <c r="X919" s="623"/>
      <c r="Y919" s="618"/>
      <c r="Z919" s="619"/>
      <c r="AA919" s="622"/>
      <c r="AB919" s="623"/>
      <c r="AC919" s="618"/>
      <c r="AD919" s="620"/>
      <c r="AE919" s="622"/>
      <c r="AF919" s="29"/>
      <c r="AH919" s="185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26"/>
      <c r="B920" s="99"/>
      <c r="C920" s="783"/>
      <c r="D920" s="75" t="str">
        <f>AG917&amp;".4"</f>
        <v>B01.4</v>
      </c>
      <c r="E920" s="20"/>
      <c r="F920" s="21"/>
      <c r="G920" s="21"/>
      <c r="H920" s="640"/>
      <c r="I920" s="20"/>
      <c r="J920" s="22"/>
      <c r="K920" s="638"/>
      <c r="L920" s="23"/>
      <c r="M920" s="20"/>
      <c r="N920" s="22"/>
      <c r="O920" s="21"/>
      <c r="P920" s="23"/>
      <c r="Q920" s="20"/>
      <c r="R920" s="24"/>
      <c r="S920" s="637"/>
      <c r="T920" s="23"/>
      <c r="U920" s="20"/>
      <c r="V920" s="24"/>
      <c r="W920" s="21"/>
      <c r="X920" s="23"/>
      <c r="Y920" s="20"/>
      <c r="Z920" s="621"/>
      <c r="AA920" s="692"/>
      <c r="AB920" s="642"/>
      <c r="AC920" s="20"/>
      <c r="AD920" s="24"/>
      <c r="AE920" s="21"/>
      <c r="AF920" s="29"/>
      <c r="AH920" s="185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26"/>
      <c r="B921" s="99"/>
      <c r="C921" s="784" t="s">
        <v>542</v>
      </c>
      <c r="D921" s="75" t="str">
        <f>AG917&amp;".5"</f>
        <v>B01.5</v>
      </c>
      <c r="E921" s="25"/>
      <c r="F921" s="26"/>
      <c r="G921" s="26"/>
      <c r="H921" s="635"/>
      <c r="I921" s="25"/>
      <c r="J921" s="28"/>
      <c r="K921" s="635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643"/>
      <c r="AB921" s="644"/>
      <c r="AC921" s="25"/>
      <c r="AD921" s="27"/>
      <c r="AE921" s="26"/>
      <c r="AF921" s="29"/>
      <c r="AH921" s="185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26"/>
      <c r="B922" s="99"/>
      <c r="C922" s="784"/>
      <c r="D922" s="75" t="str">
        <f>AG917&amp;".6"</f>
        <v>B01.6</v>
      </c>
      <c r="E922" s="25"/>
      <c r="F922" s="26"/>
      <c r="G922" s="26"/>
      <c r="H922" s="635"/>
      <c r="I922" s="25"/>
      <c r="J922" s="28"/>
      <c r="K922" s="635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643"/>
      <c r="AB922" s="644"/>
      <c r="AC922" s="25"/>
      <c r="AD922" s="27"/>
      <c r="AE922" s="26"/>
      <c r="AF922" s="29"/>
      <c r="AH922" s="185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27">
        <v>31</v>
      </c>
      <c r="B923" s="98" t="str">
        <f>IF(AG923&lt;&gt;"",AH923,"")</f>
        <v>Th.Xuân</v>
      </c>
      <c r="C923" s="780" t="s">
        <v>0</v>
      </c>
      <c r="D923" s="76" t="str">
        <f>AG923&amp;".1"</f>
        <v>B34.1</v>
      </c>
      <c r="E923" s="15"/>
      <c r="F923" s="16"/>
      <c r="G923" s="16"/>
      <c r="H923" s="18"/>
      <c r="I923" s="15"/>
      <c r="J923" s="18"/>
      <c r="K923" s="645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4" t="s">
        <v>541</v>
      </c>
      <c r="AH923" s="185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26"/>
      <c r="B924" s="101">
        <f>SUM(F923:F928,J923:J928,N923:N928,R923:R928,V923:V928,Z923:Z928,AD923:AD928)</f>
        <v>0</v>
      </c>
      <c r="C924" s="781"/>
      <c r="D924" s="75" t="str">
        <f>AG923&amp;".2"</f>
        <v>B34.2</v>
      </c>
      <c r="E924" s="636"/>
      <c r="F924" s="22"/>
      <c r="G924" s="637"/>
      <c r="H924" s="23"/>
      <c r="I924" s="20"/>
      <c r="J924" s="22"/>
      <c r="K924" s="638"/>
      <c r="L924" s="23"/>
      <c r="M924" s="20"/>
      <c r="N924" s="22"/>
      <c r="O924" s="637"/>
      <c r="P924" s="23"/>
      <c r="Q924" s="20"/>
      <c r="R924" s="24"/>
      <c r="S924" s="637"/>
      <c r="T924" s="23"/>
      <c r="U924" s="20"/>
      <c r="V924" s="24"/>
      <c r="W924" s="637"/>
      <c r="X924" s="23"/>
      <c r="Y924" s="20"/>
      <c r="Z924" s="24"/>
      <c r="AA924" s="637"/>
      <c r="AB924" s="23"/>
      <c r="AC924" s="20"/>
      <c r="AD924" s="24"/>
      <c r="AE924" s="637"/>
      <c r="AF924" s="23"/>
      <c r="AH924" s="185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26"/>
      <c r="B925" s="99"/>
      <c r="C925" s="782" t="s">
        <v>1</v>
      </c>
      <c r="D925" s="75" t="str">
        <f>AG923&amp;".3"</f>
        <v>B34.3</v>
      </c>
      <c r="E925" s="618"/>
      <c r="F925" s="622"/>
      <c r="G925" s="622"/>
      <c r="H925" s="639"/>
      <c r="I925" s="618"/>
      <c r="J925" s="620"/>
      <c r="K925" s="639"/>
      <c r="L925" s="623"/>
      <c r="M925" s="618"/>
      <c r="N925" s="619"/>
      <c r="O925" s="622"/>
      <c r="P925" s="623"/>
      <c r="Q925" s="618"/>
      <c r="R925" s="620"/>
      <c r="S925" s="622"/>
      <c r="T925" s="623"/>
      <c r="U925" s="618"/>
      <c r="V925" s="619"/>
      <c r="W925" s="622"/>
      <c r="X925" s="623"/>
      <c r="Y925" s="618"/>
      <c r="Z925" s="619"/>
      <c r="AA925" s="622"/>
      <c r="AB925" s="623"/>
      <c r="AC925" s="618"/>
      <c r="AD925" s="620"/>
      <c r="AE925" s="622"/>
      <c r="AF925" s="29"/>
      <c r="AH925" s="185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26"/>
      <c r="B926" s="99"/>
      <c r="C926" s="783"/>
      <c r="D926" s="75" t="str">
        <f>AG923&amp;".4"</f>
        <v>B34.4</v>
      </c>
      <c r="E926" s="20"/>
      <c r="F926" s="21"/>
      <c r="G926" s="637"/>
      <c r="H926" s="640"/>
      <c r="I926" s="20"/>
      <c r="J926" s="22"/>
      <c r="K926" s="638"/>
      <c r="L926" s="23"/>
      <c r="M926" s="20"/>
      <c r="N926" s="22"/>
      <c r="O926" s="637"/>
      <c r="P926" s="23"/>
      <c r="Q926" s="20"/>
      <c r="R926" s="24"/>
      <c r="S926" s="637"/>
      <c r="T926" s="23"/>
      <c r="U926" s="20"/>
      <c r="V926" s="24"/>
      <c r="W926" s="637"/>
      <c r="X926" s="23"/>
      <c r="Y926" s="20"/>
      <c r="Z926" s="621"/>
      <c r="AA926" s="641"/>
      <c r="AB926" s="642"/>
      <c r="AC926" s="20"/>
      <c r="AD926" s="24"/>
      <c r="AE926" s="637"/>
      <c r="AF926" s="29"/>
      <c r="AH926" s="185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26"/>
      <c r="B927" s="99"/>
      <c r="C927" s="784" t="s">
        <v>542</v>
      </c>
      <c r="D927" s="75" t="str">
        <f>AG923&amp;".5"</f>
        <v>B34.5</v>
      </c>
      <c r="E927" s="25"/>
      <c r="F927" s="26"/>
      <c r="G927" s="26"/>
      <c r="H927" s="635"/>
      <c r="I927" s="25"/>
      <c r="J927" s="28"/>
      <c r="K927" s="635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643"/>
      <c r="AB927" s="644"/>
      <c r="AC927" s="25"/>
      <c r="AD927" s="27"/>
      <c r="AE927" s="26"/>
      <c r="AF927" s="29"/>
      <c r="AH927" s="185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26"/>
      <c r="B928" s="99"/>
      <c r="C928" s="784"/>
      <c r="D928" s="75" t="str">
        <f>AG923&amp;".6"</f>
        <v>B34.6</v>
      </c>
      <c r="E928" s="25"/>
      <c r="F928" s="26"/>
      <c r="G928" s="648"/>
      <c r="H928" s="635"/>
      <c r="I928" s="25"/>
      <c r="J928" s="28"/>
      <c r="K928" s="649"/>
      <c r="L928" s="29"/>
      <c r="M928" s="25"/>
      <c r="N928" s="28"/>
      <c r="O928" s="648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643"/>
      <c r="AB928" s="644"/>
      <c r="AC928" s="25"/>
      <c r="AD928" s="27"/>
      <c r="AE928" s="26"/>
      <c r="AF928" s="29"/>
      <c r="AH928" s="185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27">
        <v>32</v>
      </c>
      <c r="B929" s="98" t="str">
        <f>IF(AG929&lt;&gt;"",AH929,"")</f>
        <v>Th.Yên</v>
      </c>
      <c r="C929" s="780" t="s">
        <v>0</v>
      </c>
      <c r="D929" s="76" t="str">
        <f>AG929&amp;".1"</f>
        <v>B02.1</v>
      </c>
      <c r="E929" s="15"/>
      <c r="F929" s="16"/>
      <c r="G929" s="16"/>
      <c r="H929" s="18"/>
      <c r="I929" s="15"/>
      <c r="J929" s="18"/>
      <c r="K929" s="645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4" t="s">
        <v>387</v>
      </c>
      <c r="AH929" s="185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26"/>
      <c r="B930" s="101">
        <f>SUM(F929:F934,J929:J934,N929:N934,R929:R934,V929:V934,Z929:Z934,AD929:AD934)</f>
        <v>0</v>
      </c>
      <c r="C930" s="781"/>
      <c r="D930" s="75" t="str">
        <f>AG929&amp;".2"</f>
        <v>B02.2</v>
      </c>
      <c r="E930" s="636"/>
      <c r="F930" s="22"/>
      <c r="G930" s="21"/>
      <c r="H930" s="23"/>
      <c r="I930" s="20"/>
      <c r="J930" s="22"/>
      <c r="K930" s="640"/>
      <c r="L930" s="23"/>
      <c r="M930" s="20"/>
      <c r="N930" s="22"/>
      <c r="O930" s="21"/>
      <c r="P930" s="23"/>
      <c r="Q930" s="20"/>
      <c r="R930" s="24"/>
      <c r="S930" s="637"/>
      <c r="T930" s="23"/>
      <c r="U930" s="20"/>
      <c r="V930" s="24"/>
      <c r="W930" s="637"/>
      <c r="X930" s="23"/>
      <c r="Y930" s="20"/>
      <c r="Z930" s="24"/>
      <c r="AA930" s="637"/>
      <c r="AB930" s="23"/>
      <c r="AC930" s="20"/>
      <c r="AD930" s="24"/>
      <c r="AE930" s="637"/>
      <c r="AF930" s="23"/>
      <c r="AH930" s="185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26"/>
      <c r="B931" s="99"/>
      <c r="C931" s="782" t="s">
        <v>1</v>
      </c>
      <c r="D931" s="75" t="str">
        <f>AG929&amp;".3"</f>
        <v>B02.3</v>
      </c>
      <c r="E931" s="618"/>
      <c r="F931" s="622"/>
      <c r="G931" s="622"/>
      <c r="H931" s="639"/>
      <c r="I931" s="618"/>
      <c r="J931" s="620"/>
      <c r="K931" s="639"/>
      <c r="L931" s="623"/>
      <c r="M931" s="618"/>
      <c r="N931" s="619"/>
      <c r="O931" s="622"/>
      <c r="P931" s="623"/>
      <c r="Q931" s="618"/>
      <c r="R931" s="620"/>
      <c r="S931" s="622"/>
      <c r="T931" s="623"/>
      <c r="U931" s="618"/>
      <c r="V931" s="619"/>
      <c r="W931" s="622"/>
      <c r="X931" s="623"/>
      <c r="Y931" s="618"/>
      <c r="Z931" s="619"/>
      <c r="AA931" s="622"/>
      <c r="AB931" s="623"/>
      <c r="AC931" s="618"/>
      <c r="AD931" s="620"/>
      <c r="AE931" s="622"/>
      <c r="AF931" s="29"/>
      <c r="AH931" s="185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26"/>
      <c r="B932" s="99"/>
      <c r="C932" s="783"/>
      <c r="D932" s="75" t="str">
        <f>AG929&amp;".4"</f>
        <v>B02.4</v>
      </c>
      <c r="E932" s="20"/>
      <c r="F932" s="21"/>
      <c r="G932" s="637"/>
      <c r="H932" s="640"/>
      <c r="I932" s="20"/>
      <c r="J932" s="22"/>
      <c r="K932" s="638"/>
      <c r="L932" s="23"/>
      <c r="M932" s="20"/>
      <c r="N932" s="22"/>
      <c r="O932" s="637"/>
      <c r="P932" s="23"/>
      <c r="Q932" s="20"/>
      <c r="R932" s="24"/>
      <c r="S932" s="637"/>
      <c r="T932" s="23"/>
      <c r="U932" s="20"/>
      <c r="V932" s="24"/>
      <c r="W932" s="637"/>
      <c r="X932" s="23"/>
      <c r="Y932" s="20"/>
      <c r="Z932" s="621"/>
      <c r="AA932" s="641"/>
      <c r="AB932" s="642"/>
      <c r="AC932" s="20"/>
      <c r="AD932" s="24"/>
      <c r="AE932" s="637"/>
      <c r="AF932" s="29"/>
      <c r="AH932" s="185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26"/>
      <c r="B933" s="99"/>
      <c r="C933" s="784" t="s">
        <v>542</v>
      </c>
      <c r="D933" s="75" t="str">
        <f>AG929&amp;".5"</f>
        <v>B02.5</v>
      </c>
      <c r="E933" s="25"/>
      <c r="F933" s="26"/>
      <c r="G933" s="26"/>
      <c r="H933" s="635"/>
      <c r="I933" s="25"/>
      <c r="J933" s="28"/>
      <c r="K933" s="635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643"/>
      <c r="AB933" s="644"/>
      <c r="AC933" s="25"/>
      <c r="AD933" s="27"/>
      <c r="AE933" s="26"/>
      <c r="AF933" s="29"/>
      <c r="AH933" s="185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28"/>
      <c r="B934" s="100"/>
      <c r="C934" s="785"/>
      <c r="D934" s="75" t="str">
        <f>AG929&amp;".6"</f>
        <v>B02.6</v>
      </c>
      <c r="E934" s="40"/>
      <c r="F934" s="309"/>
      <c r="G934" s="309"/>
      <c r="H934" s="650"/>
      <c r="I934" s="40"/>
      <c r="J934" s="42"/>
      <c r="K934" s="650"/>
      <c r="L934" s="308"/>
      <c r="M934" s="40"/>
      <c r="N934" s="42"/>
      <c r="O934" s="309"/>
      <c r="P934" s="308"/>
      <c r="Q934" s="40"/>
      <c r="R934" s="41"/>
      <c r="S934" s="309"/>
      <c r="T934" s="308"/>
      <c r="U934" s="40"/>
      <c r="V934" s="41"/>
      <c r="W934" s="309"/>
      <c r="X934" s="308"/>
      <c r="Y934" s="40"/>
      <c r="Z934" s="43"/>
      <c r="AA934" s="652"/>
      <c r="AB934" s="653"/>
      <c r="AC934" s="40"/>
      <c r="AD934" s="41"/>
      <c r="AE934" s="309"/>
      <c r="AF934" s="29"/>
      <c r="AH934" s="185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27">
        <v>33</v>
      </c>
      <c r="B935" s="98" t="str">
        <f>IF(AG935&lt;&gt;"",AH935,"")</f>
        <v>Th.Triều</v>
      </c>
      <c r="C935" s="780" t="s">
        <v>0</v>
      </c>
      <c r="D935" s="76" t="str">
        <f>AG935&amp;".1"</f>
        <v>B41.1</v>
      </c>
      <c r="E935" s="15"/>
      <c r="F935" s="16"/>
      <c r="G935" s="16"/>
      <c r="H935" s="18"/>
      <c r="I935" s="15"/>
      <c r="J935" s="18"/>
      <c r="K935" s="645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84" t="s">
        <v>3233</v>
      </c>
      <c r="AH935" s="185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5">
      <c r="A936" s="326"/>
      <c r="B936" s="101">
        <f>SUM(F935:F940,J935:J940,N935:N940,R935:R940,V935:V940,Z935:Z940,AD935:AD940)</f>
        <v>0</v>
      </c>
      <c r="C936" s="781"/>
      <c r="D936" s="75" t="str">
        <f>AG935&amp;".2"</f>
        <v>B41.2</v>
      </c>
      <c r="E936" s="636"/>
      <c r="F936" s="22"/>
      <c r="G936" s="21"/>
      <c r="H936" s="23"/>
      <c r="I936" s="20"/>
      <c r="J936" s="22"/>
      <c r="K936" s="640"/>
      <c r="L936" s="23"/>
      <c r="M936" s="20"/>
      <c r="N936" s="22"/>
      <c r="O936" s="21"/>
      <c r="P936" s="23"/>
      <c r="Q936" s="20"/>
      <c r="R936" s="24"/>
      <c r="S936" s="637"/>
      <c r="T936" s="23"/>
      <c r="U936" s="20"/>
      <c r="V936" s="24"/>
      <c r="W936" s="637"/>
      <c r="X936" s="23"/>
      <c r="Y936" s="20"/>
      <c r="Z936" s="24"/>
      <c r="AA936" s="637"/>
      <c r="AB936" s="23"/>
      <c r="AC936" s="20"/>
      <c r="AD936" s="24"/>
      <c r="AE936" s="21"/>
      <c r="AF936" s="23"/>
      <c r="AH936" s="185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26"/>
      <c r="B937" s="99"/>
      <c r="C937" s="782" t="s">
        <v>1</v>
      </c>
      <c r="D937" s="75" t="str">
        <f>AG935&amp;".3"</f>
        <v>B41.3</v>
      </c>
      <c r="E937" s="618"/>
      <c r="F937" s="622"/>
      <c r="G937" s="622"/>
      <c r="H937" s="639"/>
      <c r="I937" s="618"/>
      <c r="J937" s="620"/>
      <c r="K937" s="639"/>
      <c r="L937" s="623"/>
      <c r="M937" s="618"/>
      <c r="N937" s="619"/>
      <c r="O937" s="622"/>
      <c r="P937" s="623"/>
      <c r="Q937" s="618"/>
      <c r="R937" s="620"/>
      <c r="S937" s="622"/>
      <c r="T937" s="623"/>
      <c r="U937" s="618"/>
      <c r="V937" s="619"/>
      <c r="W937" s="622"/>
      <c r="X937" s="623"/>
      <c r="Y937" s="618"/>
      <c r="Z937" s="619"/>
      <c r="AA937" s="622"/>
      <c r="AB937" s="623"/>
      <c r="AC937" s="618"/>
      <c r="AD937" s="620"/>
      <c r="AE937" s="622"/>
      <c r="AF937" s="29"/>
      <c r="AH937" s="185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26"/>
      <c r="B938" s="99"/>
      <c r="C938" s="783"/>
      <c r="D938" s="75" t="str">
        <f>AG935&amp;".4"</f>
        <v>B41.4</v>
      </c>
      <c r="E938" s="20"/>
      <c r="F938" s="21"/>
      <c r="G938" s="637"/>
      <c r="H938" s="640"/>
      <c r="I938" s="20"/>
      <c r="J938" s="22"/>
      <c r="K938" s="638"/>
      <c r="L938" s="23"/>
      <c r="M938" s="20"/>
      <c r="N938" s="22"/>
      <c r="O938" s="637"/>
      <c r="P938" s="23"/>
      <c r="Q938" s="20"/>
      <c r="R938" s="24"/>
      <c r="S938" s="637"/>
      <c r="T938" s="23"/>
      <c r="U938" s="20"/>
      <c r="V938" s="24"/>
      <c r="W938" s="637"/>
      <c r="X938" s="23"/>
      <c r="Y938" s="20"/>
      <c r="Z938" s="621"/>
      <c r="AA938" s="641"/>
      <c r="AB938" s="642"/>
      <c r="AC938" s="20"/>
      <c r="AD938" s="24"/>
      <c r="AE938" s="21"/>
      <c r="AF938" s="29"/>
      <c r="AH938" s="185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26"/>
      <c r="B939" s="99"/>
      <c r="C939" s="784" t="s">
        <v>542</v>
      </c>
      <c r="D939" s="75" t="str">
        <f>AG935&amp;".5"</f>
        <v>B41.5</v>
      </c>
      <c r="E939" s="25"/>
      <c r="F939" s="26"/>
      <c r="G939" s="26"/>
      <c r="H939" s="635"/>
      <c r="I939" s="25"/>
      <c r="J939" s="28"/>
      <c r="K939" s="635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643"/>
      <c r="AB939" s="644"/>
      <c r="AC939" s="25"/>
      <c r="AD939" s="27"/>
      <c r="AE939" s="26"/>
      <c r="AF939" s="29"/>
      <c r="AH939" s="185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28"/>
      <c r="B940" s="100"/>
      <c r="C940" s="785"/>
      <c r="D940" s="75" t="str">
        <f>AG935&amp;".6"</f>
        <v>B41.6</v>
      </c>
      <c r="E940" s="40"/>
      <c r="F940" s="309"/>
      <c r="G940" s="309"/>
      <c r="H940" s="650"/>
      <c r="I940" s="40"/>
      <c r="J940" s="42"/>
      <c r="K940" s="650"/>
      <c r="L940" s="308"/>
      <c r="M940" s="40"/>
      <c r="N940" s="42"/>
      <c r="O940" s="309"/>
      <c r="P940" s="308"/>
      <c r="Q940" s="40"/>
      <c r="R940" s="41"/>
      <c r="S940" s="309"/>
      <c r="T940" s="308"/>
      <c r="U940" s="40"/>
      <c r="V940" s="41"/>
      <c r="W940" s="309"/>
      <c r="X940" s="308"/>
      <c r="Y940" s="40"/>
      <c r="Z940" s="43"/>
      <c r="AA940" s="652"/>
      <c r="AB940" s="653"/>
      <c r="AC940" s="40"/>
      <c r="AD940" s="41"/>
      <c r="AE940" s="309"/>
      <c r="AF940" s="29"/>
      <c r="AH940" s="185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27">
        <v>33</v>
      </c>
      <c r="B941" s="98" t="str">
        <f>IF(AG941&lt;&gt;"",AH941,"")</f>
        <v>C.Vân</v>
      </c>
      <c r="C941" s="780" t="s">
        <v>0</v>
      </c>
      <c r="D941" s="76" t="str">
        <f>AG941&amp;".1"</f>
        <v>MC1.1</v>
      </c>
      <c r="E941" s="15"/>
      <c r="F941" s="16"/>
      <c r="G941" s="16"/>
      <c r="H941" s="18"/>
      <c r="I941" s="15"/>
      <c r="J941" s="18"/>
      <c r="K941" s="645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4" t="s">
        <v>2156</v>
      </c>
      <c r="AH941" s="185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26"/>
      <c r="B942" s="101">
        <f>SUM(F941:F946,J941:J946,N941:N946,R941:R946,V941:V946,Z941:Z946,AD941:AD946)</f>
        <v>0</v>
      </c>
      <c r="C942" s="781"/>
      <c r="D942" s="75" t="str">
        <f>AG941&amp;".2"</f>
        <v>MC1.2</v>
      </c>
      <c r="E942" s="636"/>
      <c r="F942" s="22"/>
      <c r="G942" s="21"/>
      <c r="H942" s="23"/>
      <c r="I942" s="20"/>
      <c r="J942" s="22"/>
      <c r="K942" s="640"/>
      <c r="L942" s="23"/>
      <c r="M942" s="20"/>
      <c r="N942" s="22"/>
      <c r="O942" s="21"/>
      <c r="P942" s="23"/>
      <c r="Q942" s="20"/>
      <c r="R942" s="24"/>
      <c r="S942" s="637"/>
      <c r="T942" s="23"/>
      <c r="U942" s="20"/>
      <c r="V942" s="24"/>
      <c r="W942" s="637"/>
      <c r="X942" s="23"/>
      <c r="Y942" s="20"/>
      <c r="Z942" s="24"/>
      <c r="AA942" s="21"/>
      <c r="AB942" s="23"/>
      <c r="AC942" s="20"/>
      <c r="AD942" s="24"/>
      <c r="AE942" s="21"/>
      <c r="AF942" s="23"/>
      <c r="AH942" s="185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26"/>
      <c r="B943" s="99"/>
      <c r="C943" s="782" t="s">
        <v>1</v>
      </c>
      <c r="D943" s="75" t="str">
        <f>AG941&amp;".3"</f>
        <v>MC1.3</v>
      </c>
      <c r="E943" s="618"/>
      <c r="F943" s="622"/>
      <c r="G943" s="622"/>
      <c r="H943" s="639"/>
      <c r="I943" s="618"/>
      <c r="J943" s="620"/>
      <c r="K943" s="639"/>
      <c r="L943" s="623"/>
      <c r="M943" s="618"/>
      <c r="N943" s="619"/>
      <c r="O943" s="622"/>
      <c r="P943" s="623"/>
      <c r="Q943" s="618"/>
      <c r="R943" s="620"/>
      <c r="S943" s="622"/>
      <c r="T943" s="623"/>
      <c r="U943" s="618"/>
      <c r="V943" s="619"/>
      <c r="W943" s="622"/>
      <c r="X943" s="623"/>
      <c r="Y943" s="618"/>
      <c r="Z943" s="619"/>
      <c r="AA943" s="622"/>
      <c r="AB943" s="623"/>
      <c r="AC943" s="618"/>
      <c r="AD943" s="620"/>
      <c r="AE943" s="622"/>
      <c r="AF943" s="29"/>
      <c r="AH943" s="185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26"/>
      <c r="B944" s="99"/>
      <c r="C944" s="783"/>
      <c r="D944" s="75" t="str">
        <f>AG941&amp;".4"</f>
        <v>MC1.4</v>
      </c>
      <c r="E944" s="20"/>
      <c r="F944" s="21"/>
      <c r="G944" s="637"/>
      <c r="H944" s="640"/>
      <c r="I944" s="20"/>
      <c r="J944" s="22"/>
      <c r="K944" s="638"/>
      <c r="L944" s="23"/>
      <c r="M944" s="20"/>
      <c r="N944" s="22"/>
      <c r="O944" s="637"/>
      <c r="P944" s="23"/>
      <c r="Q944" s="20"/>
      <c r="R944" s="24"/>
      <c r="S944" s="637"/>
      <c r="T944" s="23"/>
      <c r="U944" s="20"/>
      <c r="V944" s="24"/>
      <c r="W944" s="21"/>
      <c r="X944" s="23"/>
      <c r="Y944" s="20"/>
      <c r="Z944" s="621"/>
      <c r="AA944" s="692"/>
      <c r="AB944" s="642"/>
      <c r="AC944" s="20"/>
      <c r="AD944" s="24"/>
      <c r="AE944" s="21"/>
      <c r="AF944" s="29"/>
      <c r="AH944" s="185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26"/>
      <c r="B945" s="99"/>
      <c r="C945" s="784" t="s">
        <v>542</v>
      </c>
      <c r="D945" s="75" t="str">
        <f>AG941&amp;".5"</f>
        <v>MC1.5</v>
      </c>
      <c r="E945" s="25"/>
      <c r="F945" s="26"/>
      <c r="G945" s="26"/>
      <c r="H945" s="635"/>
      <c r="I945" s="25"/>
      <c r="J945" s="28"/>
      <c r="K945" s="635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643"/>
      <c r="AB945" s="644"/>
      <c r="AC945" s="25"/>
      <c r="AD945" s="27"/>
      <c r="AE945" s="26"/>
      <c r="AF945" s="29"/>
      <c r="AH945" s="185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28"/>
      <c r="B946" s="100"/>
      <c r="C946" s="785"/>
      <c r="D946" s="75" t="str">
        <f>AG941&amp;".6"</f>
        <v>MC1.6</v>
      </c>
      <c r="E946" s="40"/>
      <c r="F946" s="309"/>
      <c r="G946" s="309"/>
      <c r="H946" s="650"/>
      <c r="I946" s="40"/>
      <c r="J946" s="42"/>
      <c r="K946" s="650"/>
      <c r="L946" s="308"/>
      <c r="M946" s="40"/>
      <c r="N946" s="42"/>
      <c r="O946" s="309"/>
      <c r="P946" s="308"/>
      <c r="Q946" s="40"/>
      <c r="R946" s="41"/>
      <c r="S946" s="309"/>
      <c r="T946" s="308"/>
      <c r="U946" s="40"/>
      <c r="V946" s="41"/>
      <c r="W946" s="309"/>
      <c r="X946" s="308"/>
      <c r="Y946" s="40"/>
      <c r="Z946" s="43"/>
      <c r="AA946" s="652"/>
      <c r="AB946" s="653"/>
      <c r="AC946" s="40"/>
      <c r="AD946" s="41"/>
      <c r="AE946" s="309"/>
      <c r="AF946" s="29"/>
      <c r="AH946" s="185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27">
        <v>33</v>
      </c>
      <c r="B947" s="98" t="str">
        <f>IF(AG947&lt;&gt;"",AH947,"")</f>
        <v>C.Thủy</v>
      </c>
      <c r="C947" s="780" t="s">
        <v>0</v>
      </c>
      <c r="D947" s="76" t="str">
        <f>AG947&amp;".1"</f>
        <v>MC2.1</v>
      </c>
      <c r="E947" s="15"/>
      <c r="F947" s="16"/>
      <c r="G947" s="16"/>
      <c r="H947" s="18"/>
      <c r="I947" s="15"/>
      <c r="J947" s="18"/>
      <c r="K947" s="645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 t="s">
        <v>3191</v>
      </c>
      <c r="AD947" s="17">
        <v>5</v>
      </c>
      <c r="AE947" s="16"/>
      <c r="AF947" s="19"/>
      <c r="AG947" s="184" t="s">
        <v>2155</v>
      </c>
      <c r="AH947" s="185" t="str">
        <f>IF(AG947&lt;&gt;"",VLOOKUP(AG947,MAGV!$B$6:$G$172,2,0),"")</f>
        <v>C.Thủy</v>
      </c>
      <c r="AI947" s="44">
        <f t="shared" si="18"/>
        <v>30</v>
      </c>
    </row>
    <row r="948" spans="1:35" ht="12" customHeight="1" x14ac:dyDescent="0.25">
      <c r="A948" s="326"/>
      <c r="B948" s="101">
        <f>SUM(F947:F952,J947:J952,N947:N952,R947:R952,V947:V952,Z947:Z952,AD947:AD952)</f>
        <v>30</v>
      </c>
      <c r="C948" s="781"/>
      <c r="D948" s="75" t="str">
        <f>AG947&amp;".2"</f>
        <v>MC2.2</v>
      </c>
      <c r="E948" s="636"/>
      <c r="F948" s="22"/>
      <c r="G948" s="21"/>
      <c r="H948" s="23"/>
      <c r="I948" s="20"/>
      <c r="J948" s="22"/>
      <c r="K948" s="640"/>
      <c r="L948" s="23"/>
      <c r="M948" s="20"/>
      <c r="N948" s="22"/>
      <c r="O948" s="21"/>
      <c r="P948" s="23"/>
      <c r="Q948" s="20"/>
      <c r="R948" s="24"/>
      <c r="S948" s="637"/>
      <c r="T948" s="23"/>
      <c r="U948" s="20"/>
      <c r="V948" s="24"/>
      <c r="W948" s="637"/>
      <c r="X948" s="23"/>
      <c r="Y948" s="20"/>
      <c r="Z948" s="24"/>
      <c r="AA948" s="21"/>
      <c r="AB948" s="23"/>
      <c r="AC948" s="20"/>
      <c r="AD948" s="24"/>
      <c r="AE948" s="489" t="s">
        <v>5084</v>
      </c>
      <c r="AF948" s="23"/>
      <c r="AH948" s="185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26"/>
      <c r="B949" s="99"/>
      <c r="C949" s="782" t="s">
        <v>1</v>
      </c>
      <c r="D949" s="75" t="str">
        <f>AG947&amp;".3"</f>
        <v>MC2.3</v>
      </c>
      <c r="E949" s="618" t="s">
        <v>3191</v>
      </c>
      <c r="F949" s="622">
        <v>5</v>
      </c>
      <c r="G949" s="622"/>
      <c r="H949" s="639"/>
      <c r="I949" s="618"/>
      <c r="J949" s="620"/>
      <c r="K949" s="639"/>
      <c r="L949" s="623"/>
      <c r="M949" s="618"/>
      <c r="N949" s="619"/>
      <c r="O949" s="622"/>
      <c r="P949" s="623"/>
      <c r="Q949" s="618" t="s">
        <v>3191</v>
      </c>
      <c r="R949" s="620">
        <v>5</v>
      </c>
      <c r="S949" s="622"/>
      <c r="T949" s="623"/>
      <c r="U949" s="618" t="s">
        <v>3191</v>
      </c>
      <c r="V949" s="619">
        <v>5</v>
      </c>
      <c r="W949" s="622"/>
      <c r="X949" s="623"/>
      <c r="Y949" s="618" t="s">
        <v>3191</v>
      </c>
      <c r="Z949" s="619">
        <v>5</v>
      </c>
      <c r="AA949" s="622"/>
      <c r="AB949" s="623"/>
      <c r="AC949" s="618" t="s">
        <v>3191</v>
      </c>
      <c r="AD949" s="620">
        <v>5</v>
      </c>
      <c r="AE949" s="622"/>
      <c r="AF949" s="29"/>
      <c r="AH949" s="185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26"/>
      <c r="B950" s="99"/>
      <c r="C950" s="783"/>
      <c r="D950" s="75" t="str">
        <f>AG947&amp;".4"</f>
        <v>MC2.4</v>
      </c>
      <c r="E950" s="20"/>
      <c r="F950" s="21"/>
      <c r="G950" s="637" t="s">
        <v>4907</v>
      </c>
      <c r="H950" s="640"/>
      <c r="I950" s="20"/>
      <c r="J950" s="22"/>
      <c r="K950" s="638"/>
      <c r="L950" s="23"/>
      <c r="M950" s="20"/>
      <c r="N950" s="22"/>
      <c r="O950" s="637"/>
      <c r="P950" s="23"/>
      <c r="Q950" s="20"/>
      <c r="R950" s="24"/>
      <c r="S950" s="637" t="s">
        <v>4907</v>
      </c>
      <c r="T950" s="23"/>
      <c r="U950" s="20"/>
      <c r="V950" s="24"/>
      <c r="W950" s="637" t="s">
        <v>4907</v>
      </c>
      <c r="X950" s="23"/>
      <c r="Y950" s="20"/>
      <c r="Z950" s="621"/>
      <c r="AA950" s="744" t="s">
        <v>5084</v>
      </c>
      <c r="AB950" s="642"/>
      <c r="AC950" s="20"/>
      <c r="AD950" s="24"/>
      <c r="AE950" s="489" t="s">
        <v>5084</v>
      </c>
      <c r="AF950" s="29"/>
      <c r="AH950" s="185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26"/>
      <c r="B951" s="99"/>
      <c r="C951" s="784" t="s">
        <v>542</v>
      </c>
      <c r="D951" s="75" t="str">
        <f>AG947&amp;".5"</f>
        <v>MC2.5</v>
      </c>
      <c r="E951" s="25"/>
      <c r="F951" s="26"/>
      <c r="G951" s="26"/>
      <c r="H951" s="635"/>
      <c r="I951" s="25"/>
      <c r="J951" s="28"/>
      <c r="K951" s="635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643"/>
      <c r="AB951" s="644"/>
      <c r="AC951" s="25"/>
      <c r="AD951" s="27"/>
      <c r="AE951" s="26"/>
      <c r="AF951" s="29"/>
      <c r="AH951" s="185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28"/>
      <c r="B952" s="100"/>
      <c r="C952" s="785"/>
      <c r="D952" s="75" t="str">
        <f>AG947&amp;".6"</f>
        <v>MC2.6</v>
      </c>
      <c r="E952" s="40"/>
      <c r="F952" s="309"/>
      <c r="G952" s="309"/>
      <c r="H952" s="650"/>
      <c r="I952" s="40"/>
      <c r="J952" s="42"/>
      <c r="K952" s="650"/>
      <c r="L952" s="308"/>
      <c r="M952" s="40"/>
      <c r="N952" s="42"/>
      <c r="O952" s="309"/>
      <c r="P952" s="308"/>
      <c r="Q952" s="40"/>
      <c r="R952" s="41"/>
      <c r="S952" s="309"/>
      <c r="T952" s="308"/>
      <c r="U952" s="40"/>
      <c r="V952" s="41"/>
      <c r="W952" s="309"/>
      <c r="X952" s="308"/>
      <c r="Y952" s="40"/>
      <c r="Z952" s="43"/>
      <c r="AA952" s="652"/>
      <c r="AB952" s="653"/>
      <c r="AC952" s="40"/>
      <c r="AD952" s="41"/>
      <c r="AE952" s="309"/>
      <c r="AF952" s="29"/>
      <c r="AH952" s="185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27">
        <v>33</v>
      </c>
      <c r="B953" s="98" t="str">
        <f>IF(AG953&lt;&gt;"",AH953,"")</f>
        <v>C.Quỳnh</v>
      </c>
      <c r="C953" s="780" t="s">
        <v>0</v>
      </c>
      <c r="D953" s="76" t="str">
        <f>AG953&amp;".1"</f>
        <v>MC3.1</v>
      </c>
      <c r="E953" s="15"/>
      <c r="F953" s="16"/>
      <c r="G953" s="16"/>
      <c r="H953" s="18"/>
      <c r="I953" s="15"/>
      <c r="J953" s="18"/>
      <c r="K953" s="645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4" t="s">
        <v>2153</v>
      </c>
      <c r="AH953" s="185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26"/>
      <c r="B954" s="101">
        <f>SUM(F953:F958,J953:J958,N953:N958,R953:R958,V953:V958,Z953:Z958,AD953:AD958)</f>
        <v>0</v>
      </c>
      <c r="C954" s="781"/>
      <c r="D954" s="75" t="str">
        <f>AG953&amp;".2"</f>
        <v>MC3.2</v>
      </c>
      <c r="E954" s="636"/>
      <c r="F954" s="22"/>
      <c r="G954" s="21"/>
      <c r="H954" s="23"/>
      <c r="I954" s="20"/>
      <c r="J954" s="22"/>
      <c r="K954" s="638"/>
      <c r="L954" s="23"/>
      <c r="M954" s="20"/>
      <c r="N954" s="22"/>
      <c r="O954" s="637"/>
      <c r="P954" s="23"/>
      <c r="Q954" s="20"/>
      <c r="R954" s="24"/>
      <c r="S954" s="637"/>
      <c r="T954" s="23"/>
      <c r="U954" s="20"/>
      <c r="V954" s="24"/>
      <c r="W954" s="637"/>
      <c r="X954" s="23"/>
      <c r="Y954" s="20"/>
      <c r="Z954" s="24"/>
      <c r="AA954" s="21"/>
      <c r="AB954" s="23"/>
      <c r="AC954" s="20"/>
      <c r="AD954" s="24"/>
      <c r="AE954" s="21"/>
      <c r="AF954" s="23"/>
      <c r="AH954" s="185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26"/>
      <c r="B955" s="99"/>
      <c r="C955" s="782" t="s">
        <v>1</v>
      </c>
      <c r="D955" s="75" t="str">
        <f>AG953&amp;".3"</f>
        <v>MC3.3</v>
      </c>
      <c r="E955" s="618"/>
      <c r="F955" s="622"/>
      <c r="G955" s="622"/>
      <c r="H955" s="639"/>
      <c r="I955" s="618"/>
      <c r="J955" s="620"/>
      <c r="K955" s="639"/>
      <c r="L955" s="623"/>
      <c r="M955" s="618"/>
      <c r="N955" s="619"/>
      <c r="O955" s="622"/>
      <c r="P955" s="623"/>
      <c r="Q955" s="618"/>
      <c r="R955" s="620"/>
      <c r="S955" s="622"/>
      <c r="T955" s="623"/>
      <c r="U955" s="618"/>
      <c r="V955" s="619"/>
      <c r="W955" s="622"/>
      <c r="X955" s="623"/>
      <c r="Y955" s="618"/>
      <c r="Z955" s="619"/>
      <c r="AA955" s="622"/>
      <c r="AB955" s="623"/>
      <c r="AC955" s="618"/>
      <c r="AD955" s="620"/>
      <c r="AE955" s="622"/>
      <c r="AF955" s="29"/>
      <c r="AH955" s="185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26"/>
      <c r="B956" s="99"/>
      <c r="C956" s="783"/>
      <c r="D956" s="75" t="str">
        <f>AG953&amp;".4"</f>
        <v>MC3.4</v>
      </c>
      <c r="E956" s="20"/>
      <c r="F956" s="21"/>
      <c r="G956" s="637"/>
      <c r="H956" s="640"/>
      <c r="I956" s="20"/>
      <c r="J956" s="22"/>
      <c r="K956" s="638"/>
      <c r="L956" s="23"/>
      <c r="M956" s="20"/>
      <c r="N956" s="22"/>
      <c r="O956" s="637"/>
      <c r="P956" s="23"/>
      <c r="Q956" s="20"/>
      <c r="R956" s="24"/>
      <c r="S956" s="637"/>
      <c r="T956" s="23"/>
      <c r="U956" s="20"/>
      <c r="V956" s="24"/>
      <c r="W956" s="637"/>
      <c r="X956" s="23"/>
      <c r="Y956" s="20"/>
      <c r="Z956" s="621"/>
      <c r="AA956" s="692"/>
      <c r="AB956" s="642"/>
      <c r="AC956" s="20"/>
      <c r="AD956" s="24"/>
      <c r="AE956" s="21"/>
      <c r="AF956" s="29"/>
      <c r="AH956" s="185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26"/>
      <c r="B957" s="99"/>
      <c r="C957" s="784" t="s">
        <v>542</v>
      </c>
      <c r="D957" s="75" t="str">
        <f>AG953&amp;".5"</f>
        <v>MC3.5</v>
      </c>
      <c r="E957" s="25"/>
      <c r="F957" s="26"/>
      <c r="G957" s="26"/>
      <c r="H957" s="635"/>
      <c r="I957" s="25"/>
      <c r="J957" s="28"/>
      <c r="K957" s="635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643"/>
      <c r="AB957" s="644"/>
      <c r="AC957" s="25"/>
      <c r="AD957" s="27"/>
      <c r="AE957" s="26"/>
      <c r="AF957" s="29"/>
      <c r="AH957" s="185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28"/>
      <c r="B958" s="100"/>
      <c r="C958" s="785"/>
      <c r="D958" s="75" t="str">
        <f>AG953&amp;".6"</f>
        <v>MC3.6</v>
      </c>
      <c r="E958" s="40"/>
      <c r="F958" s="309"/>
      <c r="G958" s="309"/>
      <c r="H958" s="650"/>
      <c r="I958" s="40"/>
      <c r="J958" s="42"/>
      <c r="K958" s="650"/>
      <c r="L958" s="308"/>
      <c r="M958" s="40"/>
      <c r="N958" s="42"/>
      <c r="O958" s="309"/>
      <c r="P958" s="308"/>
      <c r="Q958" s="40"/>
      <c r="R958" s="41"/>
      <c r="S958" s="309"/>
      <c r="T958" s="308"/>
      <c r="U958" s="40"/>
      <c r="V958" s="41"/>
      <c r="W958" s="309"/>
      <c r="X958" s="308"/>
      <c r="Y958" s="40"/>
      <c r="Z958" s="43"/>
      <c r="AA958" s="652"/>
      <c r="AB958" s="653"/>
      <c r="AC958" s="40"/>
      <c r="AD958" s="41"/>
      <c r="AE958" s="309"/>
      <c r="AF958" s="29"/>
      <c r="AH958" s="185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27">
        <v>33</v>
      </c>
      <c r="B959" s="98" t="str">
        <f>IF(AG959&lt;&gt;"",AH959,"")</f>
        <v>C.Liểu</v>
      </c>
      <c r="C959" s="780" t="s">
        <v>0</v>
      </c>
      <c r="D959" s="76" t="str">
        <f>AG959&amp;".1"</f>
        <v>MC4.1</v>
      </c>
      <c r="E959" s="15"/>
      <c r="F959" s="16"/>
      <c r="G959" s="16"/>
      <c r="H959" s="18"/>
      <c r="I959" s="15"/>
      <c r="J959" s="18"/>
      <c r="K959" s="645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4" t="s">
        <v>2151</v>
      </c>
      <c r="AH959" s="185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26"/>
      <c r="B960" s="101">
        <f>SUM(F959:F964,J959:J964,N959:N964,R959:R964,V959:V964,Z959:Z964,AD959:AD964)</f>
        <v>0</v>
      </c>
      <c r="C960" s="781"/>
      <c r="D960" s="75" t="str">
        <f>AG959&amp;".2"</f>
        <v>MC4.2</v>
      </c>
      <c r="E960" s="636"/>
      <c r="F960" s="22"/>
      <c r="G960" s="21"/>
      <c r="H960" s="23"/>
      <c r="I960" s="20"/>
      <c r="J960" s="22"/>
      <c r="K960" s="640"/>
      <c r="L960" s="23"/>
      <c r="M960" s="20"/>
      <c r="N960" s="22"/>
      <c r="O960" s="21"/>
      <c r="P960" s="23"/>
      <c r="Q960" s="20"/>
      <c r="R960" s="24"/>
      <c r="S960" s="637"/>
      <c r="T960" s="23"/>
      <c r="U960" s="20"/>
      <c r="V960" s="24"/>
      <c r="W960" s="637"/>
      <c r="X960" s="23"/>
      <c r="Y960" s="20"/>
      <c r="Z960" s="24"/>
      <c r="AA960" s="21"/>
      <c r="AB960" s="23"/>
      <c r="AC960" s="20"/>
      <c r="AD960" s="24"/>
      <c r="AE960" s="21"/>
      <c r="AF960" s="23"/>
      <c r="AH960" s="185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26"/>
      <c r="B961" s="99"/>
      <c r="C961" s="782" t="s">
        <v>1</v>
      </c>
      <c r="D961" s="75" t="str">
        <f>AG959&amp;".3"</f>
        <v>MC4.3</v>
      </c>
      <c r="E961" s="618"/>
      <c r="F961" s="622"/>
      <c r="G961" s="622"/>
      <c r="H961" s="639"/>
      <c r="I961" s="618"/>
      <c r="J961" s="620"/>
      <c r="K961" s="639"/>
      <c r="L961" s="623"/>
      <c r="M961" s="618"/>
      <c r="N961" s="619"/>
      <c r="O961" s="622"/>
      <c r="P961" s="623"/>
      <c r="Q961" s="618"/>
      <c r="R961" s="620"/>
      <c r="S961" s="622"/>
      <c r="T961" s="623"/>
      <c r="U961" s="618"/>
      <c r="V961" s="619"/>
      <c r="W961" s="622"/>
      <c r="X961" s="623"/>
      <c r="Y961" s="618"/>
      <c r="Z961" s="619"/>
      <c r="AA961" s="622"/>
      <c r="AB961" s="623"/>
      <c r="AC961" s="618"/>
      <c r="AD961" s="620"/>
      <c r="AE961" s="622"/>
      <c r="AF961" s="29"/>
      <c r="AH961" s="185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26"/>
      <c r="B962" s="99"/>
      <c r="C962" s="783"/>
      <c r="D962" s="75" t="str">
        <f>AG959&amp;".4"</f>
        <v>MC4.4</v>
      </c>
      <c r="E962" s="20"/>
      <c r="F962" s="21"/>
      <c r="G962" s="637"/>
      <c r="H962" s="640"/>
      <c r="I962" s="20"/>
      <c r="J962" s="22"/>
      <c r="K962" s="638"/>
      <c r="L962" s="23"/>
      <c r="M962" s="20"/>
      <c r="N962" s="22"/>
      <c r="O962" s="637"/>
      <c r="P962" s="23"/>
      <c r="Q962" s="20"/>
      <c r="R962" s="24"/>
      <c r="S962" s="637"/>
      <c r="T962" s="23"/>
      <c r="U962" s="20"/>
      <c r="V962" s="24"/>
      <c r="W962" s="637"/>
      <c r="X962" s="23"/>
      <c r="Y962" s="20"/>
      <c r="Z962" s="621"/>
      <c r="AA962" s="692"/>
      <c r="AB962" s="642"/>
      <c r="AC962" s="20"/>
      <c r="AD962" s="24"/>
      <c r="AE962" s="21"/>
      <c r="AF962" s="29"/>
      <c r="AH962" s="185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26"/>
      <c r="B963" s="99"/>
      <c r="C963" s="784" t="s">
        <v>542</v>
      </c>
      <c r="D963" s="75" t="str">
        <f>AG959&amp;".5"</f>
        <v>MC4.5</v>
      </c>
      <c r="E963" s="25"/>
      <c r="F963" s="26"/>
      <c r="G963" s="26"/>
      <c r="H963" s="635"/>
      <c r="I963" s="25"/>
      <c r="J963" s="28"/>
      <c r="K963" s="635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643"/>
      <c r="AB963" s="644"/>
      <c r="AC963" s="25"/>
      <c r="AD963" s="27"/>
      <c r="AE963" s="26"/>
      <c r="AF963" s="29"/>
      <c r="AH963" s="185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28"/>
      <c r="B964" s="100"/>
      <c r="C964" s="785"/>
      <c r="D964" s="75" t="str">
        <f>AG959&amp;".6"</f>
        <v>MC4.6</v>
      </c>
      <c r="E964" s="40"/>
      <c r="F964" s="309"/>
      <c r="G964" s="309"/>
      <c r="H964" s="650"/>
      <c r="I964" s="40"/>
      <c r="J964" s="42"/>
      <c r="K964" s="650"/>
      <c r="L964" s="308"/>
      <c r="M964" s="40"/>
      <c r="N964" s="42"/>
      <c r="O964" s="309"/>
      <c r="P964" s="308"/>
      <c r="Q964" s="40"/>
      <c r="R964" s="41"/>
      <c r="S964" s="309"/>
      <c r="T964" s="308"/>
      <c r="U964" s="40"/>
      <c r="V964" s="41"/>
      <c r="W964" s="309"/>
      <c r="X964" s="308"/>
      <c r="Y964" s="40"/>
      <c r="Z964" s="43"/>
      <c r="AA964" s="652"/>
      <c r="AB964" s="653"/>
      <c r="AC964" s="40"/>
      <c r="AD964" s="41"/>
      <c r="AE964" s="309"/>
      <c r="AF964" s="29"/>
      <c r="AH964" s="185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27">
        <v>33</v>
      </c>
      <c r="B965" s="98" t="str">
        <f>IF(AG965&lt;&gt;"",AH965,"")</f>
        <v>Th.Anh</v>
      </c>
      <c r="C965" s="780" t="s">
        <v>0</v>
      </c>
      <c r="D965" s="76" t="str">
        <f>AG965&amp;".1"</f>
        <v>MC5.1</v>
      </c>
      <c r="E965" s="15"/>
      <c r="F965" s="16"/>
      <c r="G965" s="16"/>
      <c r="H965" s="18"/>
      <c r="I965" s="15"/>
      <c r="J965" s="18"/>
      <c r="K965" s="645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4" t="s">
        <v>2163</v>
      </c>
      <c r="AH965" s="185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26"/>
      <c r="B966" s="101">
        <f>SUM(F965:F970,J965:J970,N965:N970,R965:R970,V965:V970,Z965:Z970,AD965:AD970)</f>
        <v>0</v>
      </c>
      <c r="C966" s="781"/>
      <c r="D966" s="75" t="str">
        <f>AG965&amp;".2"</f>
        <v>MC5.2</v>
      </c>
      <c r="E966" s="636"/>
      <c r="F966" s="22"/>
      <c r="G966" s="21"/>
      <c r="H966" s="23"/>
      <c r="I966" s="20"/>
      <c r="J966" s="22"/>
      <c r="K966" s="640"/>
      <c r="L966" s="23"/>
      <c r="M966" s="20"/>
      <c r="N966" s="22"/>
      <c r="O966" s="21"/>
      <c r="P966" s="23"/>
      <c r="Q966" s="20"/>
      <c r="R966" s="24"/>
      <c r="S966" s="637"/>
      <c r="T966" s="23"/>
      <c r="U966" s="20"/>
      <c r="V966" s="24"/>
      <c r="W966" s="637"/>
      <c r="X966" s="23"/>
      <c r="Y966" s="20"/>
      <c r="Z966" s="24"/>
      <c r="AA966" s="21"/>
      <c r="AB966" s="23"/>
      <c r="AC966" s="20"/>
      <c r="AD966" s="24"/>
      <c r="AE966" s="21"/>
      <c r="AF966" s="23"/>
      <c r="AH966" s="185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26"/>
      <c r="B967" s="99"/>
      <c r="C967" s="782" t="s">
        <v>1</v>
      </c>
      <c r="D967" s="75" t="str">
        <f>AG965&amp;".3"</f>
        <v>MC5.3</v>
      </c>
      <c r="E967" s="618"/>
      <c r="F967" s="622"/>
      <c r="G967" s="622"/>
      <c r="H967" s="639"/>
      <c r="I967" s="618"/>
      <c r="J967" s="620"/>
      <c r="K967" s="639"/>
      <c r="L967" s="623"/>
      <c r="M967" s="618"/>
      <c r="N967" s="619"/>
      <c r="O967" s="622"/>
      <c r="P967" s="623"/>
      <c r="Q967" s="618"/>
      <c r="R967" s="620"/>
      <c r="S967" s="622"/>
      <c r="T967" s="623"/>
      <c r="U967" s="618"/>
      <c r="V967" s="619"/>
      <c r="W967" s="622"/>
      <c r="X967" s="623"/>
      <c r="Y967" s="618"/>
      <c r="Z967" s="619"/>
      <c r="AA967" s="622"/>
      <c r="AB967" s="623"/>
      <c r="AC967" s="618"/>
      <c r="AD967" s="620"/>
      <c r="AE967" s="622"/>
      <c r="AF967" s="29"/>
      <c r="AH967" s="185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26"/>
      <c r="B968" s="99"/>
      <c r="C968" s="783"/>
      <c r="D968" s="75" t="str">
        <f>AG965&amp;".4"</f>
        <v>MC5.4</v>
      </c>
      <c r="E968" s="20"/>
      <c r="F968" s="21"/>
      <c r="G968" s="637"/>
      <c r="H968" s="640"/>
      <c r="I968" s="20"/>
      <c r="J968" s="22"/>
      <c r="K968" s="638"/>
      <c r="L968" s="23"/>
      <c r="M968" s="20"/>
      <c r="N968" s="22"/>
      <c r="O968" s="637"/>
      <c r="P968" s="23"/>
      <c r="Q968" s="20"/>
      <c r="R968" s="24"/>
      <c r="S968" s="637"/>
      <c r="T968" s="23"/>
      <c r="U968" s="20"/>
      <c r="V968" s="24"/>
      <c r="W968" s="21"/>
      <c r="X968" s="23"/>
      <c r="Y968" s="20"/>
      <c r="Z968" s="621"/>
      <c r="AA968" s="692"/>
      <c r="AB968" s="642"/>
      <c r="AC968" s="20"/>
      <c r="AD968" s="24"/>
      <c r="AE968" s="21"/>
      <c r="AF968" s="29"/>
      <c r="AH968" s="185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26"/>
      <c r="B969" s="99"/>
      <c r="C969" s="784" t="s">
        <v>542</v>
      </c>
      <c r="D969" s="75" t="str">
        <f>AG965&amp;".5"</f>
        <v>MC5.5</v>
      </c>
      <c r="E969" s="25"/>
      <c r="F969" s="26"/>
      <c r="G969" s="26"/>
      <c r="H969" s="635"/>
      <c r="I969" s="25"/>
      <c r="J969" s="28"/>
      <c r="K969" s="635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643"/>
      <c r="AB969" s="644"/>
      <c r="AC969" s="25"/>
      <c r="AD969" s="27"/>
      <c r="AE969" s="26"/>
      <c r="AF969" s="29"/>
      <c r="AH969" s="185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28"/>
      <c r="B970" s="100"/>
      <c r="C970" s="785"/>
      <c r="D970" s="75" t="str">
        <f>AG965&amp;".6"</f>
        <v>MC5.6</v>
      </c>
      <c r="E970" s="40"/>
      <c r="F970" s="309"/>
      <c r="G970" s="309"/>
      <c r="H970" s="650"/>
      <c r="I970" s="40"/>
      <c r="J970" s="42"/>
      <c r="K970" s="650"/>
      <c r="L970" s="308"/>
      <c r="M970" s="40"/>
      <c r="N970" s="42"/>
      <c r="O970" s="309"/>
      <c r="P970" s="308"/>
      <c r="Q970" s="40"/>
      <c r="R970" s="41"/>
      <c r="S970" s="309"/>
      <c r="T970" s="308"/>
      <c r="U970" s="40"/>
      <c r="V970" s="41"/>
      <c r="W970" s="309"/>
      <c r="X970" s="308"/>
      <c r="Y970" s="40"/>
      <c r="Z970" s="43"/>
      <c r="AA970" s="652"/>
      <c r="AB970" s="653"/>
      <c r="AC970" s="40"/>
      <c r="AD970" s="41"/>
      <c r="AE970" s="309"/>
      <c r="AF970" s="29"/>
      <c r="AH970" s="185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27">
        <v>33</v>
      </c>
      <c r="B971" s="98" t="str">
        <f>IF(AG971&lt;&gt;"",AH971,"")</f>
        <v>Th.Trúc</v>
      </c>
      <c r="C971" s="780" t="s">
        <v>0</v>
      </c>
      <c r="D971" s="76" t="str">
        <f>AG971&amp;".1"</f>
        <v>MC6.1</v>
      </c>
      <c r="E971" s="15"/>
      <c r="F971" s="16"/>
      <c r="G971" s="16"/>
      <c r="H971" s="18"/>
      <c r="I971" s="15" t="s">
        <v>1259</v>
      </c>
      <c r="J971" s="18">
        <v>5</v>
      </c>
      <c r="K971" s="645"/>
      <c r="L971" s="19"/>
      <c r="M971" s="15"/>
      <c r="N971" s="18"/>
      <c r="O971" s="16"/>
      <c r="P971" s="19"/>
      <c r="Q971" s="15"/>
      <c r="R971" s="17"/>
      <c r="S971" s="16"/>
      <c r="T971" s="19"/>
      <c r="U971" s="15" t="s">
        <v>1259</v>
      </c>
      <c r="V971" s="18">
        <v>5</v>
      </c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84" t="s">
        <v>2166</v>
      </c>
      <c r="AH971" s="185" t="str">
        <f>IF(AG971&lt;&gt;"",VLOOKUP(AG971,MAGV!$B$6:$G$172,2,0),"")</f>
        <v>Th.Trúc</v>
      </c>
      <c r="AI971" s="44">
        <f t="shared" si="19"/>
        <v>10</v>
      </c>
    </row>
    <row r="972" spans="1:35" ht="12" customHeight="1" x14ac:dyDescent="0.25">
      <c r="A972" s="326"/>
      <c r="B972" s="101">
        <f>SUM(F971:F976,J971:J976,N971:N976,R971:R976,V971:V976,Z971:Z976,AD971:AD976)</f>
        <v>10</v>
      </c>
      <c r="C972" s="781"/>
      <c r="D972" s="75" t="str">
        <f>AG971&amp;".2"</f>
        <v>MC6.2</v>
      </c>
      <c r="E972" s="636"/>
      <c r="F972" s="22"/>
      <c r="G972" s="637"/>
      <c r="H972" s="23"/>
      <c r="I972" s="20"/>
      <c r="J972" s="22"/>
      <c r="K972" s="638" t="s">
        <v>4783</v>
      </c>
      <c r="L972" s="23"/>
      <c r="M972" s="20"/>
      <c r="N972" s="22"/>
      <c r="O972" s="637"/>
      <c r="P972" s="23"/>
      <c r="Q972" s="20"/>
      <c r="R972" s="24"/>
      <c r="S972" s="637"/>
      <c r="T972" s="23"/>
      <c r="U972" s="20"/>
      <c r="V972" s="24"/>
      <c r="W972" s="637" t="s">
        <v>4783</v>
      </c>
      <c r="X972" s="23"/>
      <c r="Y972" s="20"/>
      <c r="Z972" s="24"/>
      <c r="AA972" s="637"/>
      <c r="AB972" s="23"/>
      <c r="AC972" s="20"/>
      <c r="AD972" s="24"/>
      <c r="AE972" s="21"/>
      <c r="AF972" s="23"/>
      <c r="AH972" s="185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26"/>
      <c r="B973" s="99"/>
      <c r="C973" s="782" t="s">
        <v>1</v>
      </c>
      <c r="D973" s="75" t="str">
        <f>AG971&amp;".3"</f>
        <v>MC6.3</v>
      </c>
      <c r="E973" s="618"/>
      <c r="F973" s="622"/>
      <c r="G973" s="622"/>
      <c r="H973" s="639"/>
      <c r="I973" s="618"/>
      <c r="J973" s="620"/>
      <c r="K973" s="639"/>
      <c r="L973" s="623"/>
      <c r="M973" s="618"/>
      <c r="N973" s="619"/>
      <c r="O973" s="622"/>
      <c r="P973" s="623"/>
      <c r="Q973" s="618"/>
      <c r="R973" s="620"/>
      <c r="S973" s="622"/>
      <c r="T973" s="623"/>
      <c r="U973" s="618"/>
      <c r="V973" s="619"/>
      <c r="W973" s="622"/>
      <c r="X973" s="623"/>
      <c r="Y973" s="618"/>
      <c r="Z973" s="619"/>
      <c r="AA973" s="622"/>
      <c r="AB973" s="623"/>
      <c r="AC973" s="618"/>
      <c r="AD973" s="620"/>
      <c r="AE973" s="622"/>
      <c r="AF973" s="29"/>
      <c r="AH973" s="185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26"/>
      <c r="B974" s="99"/>
      <c r="C974" s="783"/>
      <c r="D974" s="75" t="str">
        <f>AG971&amp;".4"</f>
        <v>MC6.4</v>
      </c>
      <c r="E974" s="20"/>
      <c r="F974" s="21"/>
      <c r="G974" s="637"/>
      <c r="H974" s="640"/>
      <c r="I974" s="20"/>
      <c r="J974" s="22"/>
      <c r="K974" s="638"/>
      <c r="L974" s="23"/>
      <c r="M974" s="20"/>
      <c r="N974" s="22"/>
      <c r="O974" s="637"/>
      <c r="P974" s="23"/>
      <c r="Q974" s="20"/>
      <c r="R974" s="24"/>
      <c r="S974" s="637"/>
      <c r="T974" s="23"/>
      <c r="U974" s="20"/>
      <c r="V974" s="24"/>
      <c r="W974" s="21"/>
      <c r="X974" s="23"/>
      <c r="Y974" s="20"/>
      <c r="Z974" s="621"/>
      <c r="AA974" s="692"/>
      <c r="AB974" s="642"/>
      <c r="AC974" s="20"/>
      <c r="AD974" s="24"/>
      <c r="AE974" s="21"/>
      <c r="AF974" s="29"/>
      <c r="AH974" s="185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26"/>
      <c r="B975" s="99"/>
      <c r="C975" s="784" t="s">
        <v>542</v>
      </c>
      <c r="D975" s="75" t="str">
        <f>AG971&amp;".5"</f>
        <v>MC6.5</v>
      </c>
      <c r="E975" s="25"/>
      <c r="F975" s="26"/>
      <c r="G975" s="26"/>
      <c r="H975" s="635"/>
      <c r="I975" s="25"/>
      <c r="J975" s="28"/>
      <c r="K975" s="635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643"/>
      <c r="AB975" s="644"/>
      <c r="AC975" s="25"/>
      <c r="AD975" s="27"/>
      <c r="AE975" s="26"/>
      <c r="AF975" s="29"/>
      <c r="AH975" s="185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28"/>
      <c r="B976" s="100"/>
      <c r="C976" s="785"/>
      <c r="D976" s="75" t="str">
        <f>AG971&amp;".6"</f>
        <v>MC6.6</v>
      </c>
      <c r="E976" s="40"/>
      <c r="F976" s="309"/>
      <c r="G976" s="309"/>
      <c r="H976" s="650"/>
      <c r="I976" s="40"/>
      <c r="J976" s="42"/>
      <c r="K976" s="650"/>
      <c r="L976" s="308"/>
      <c r="M976" s="40"/>
      <c r="N976" s="42"/>
      <c r="O976" s="309"/>
      <c r="P976" s="308"/>
      <c r="Q976" s="40"/>
      <c r="R976" s="41"/>
      <c r="S976" s="309"/>
      <c r="T976" s="308"/>
      <c r="U976" s="40"/>
      <c r="V976" s="41"/>
      <c r="W976" s="309"/>
      <c r="X976" s="308"/>
      <c r="Y976" s="40"/>
      <c r="Z976" s="43"/>
      <c r="AA976" s="652"/>
      <c r="AB976" s="653"/>
      <c r="AC976" s="40"/>
      <c r="AD976" s="41"/>
      <c r="AE976" s="309"/>
      <c r="AF976" s="29"/>
      <c r="AH976" s="185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27">
        <v>33</v>
      </c>
      <c r="B977" s="98" t="str">
        <f>IF(AG977&lt;&gt;"",AH977,"")</f>
        <v>Th.Trung</v>
      </c>
      <c r="C977" s="780" t="s">
        <v>0</v>
      </c>
      <c r="D977" s="76" t="str">
        <f>AG977&amp;".1"</f>
        <v>MC7.1</v>
      </c>
      <c r="E977" s="15"/>
      <c r="F977" s="16"/>
      <c r="G977" s="16"/>
      <c r="H977" s="18"/>
      <c r="I977" s="15"/>
      <c r="J977" s="18"/>
      <c r="K977" s="645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 t="s">
        <v>1259</v>
      </c>
      <c r="Z977" s="18">
        <v>5</v>
      </c>
      <c r="AA977" s="16"/>
      <c r="AB977" s="19"/>
      <c r="AC977" s="15" t="s">
        <v>1259</v>
      </c>
      <c r="AD977" s="17">
        <v>5</v>
      </c>
      <c r="AE977" s="16"/>
      <c r="AF977" s="19"/>
      <c r="AG977" s="184" t="s">
        <v>2150</v>
      </c>
      <c r="AH977" s="185" t="str">
        <f>IF(AG977&lt;&gt;"",VLOOKUP(AG977,MAGV!$B$6:$G$172,2,0),"")</f>
        <v>Th.Trung</v>
      </c>
      <c r="AI977" s="44">
        <f t="shared" si="19"/>
        <v>20</v>
      </c>
    </row>
    <row r="978" spans="1:35" ht="12" customHeight="1" x14ac:dyDescent="0.25">
      <c r="A978" s="326"/>
      <c r="B978" s="101">
        <f>SUM(F977:F982,J977:J982,N977:N982,R977:R982,V977:V982,Z977:Z982,AD977:AD982)</f>
        <v>20</v>
      </c>
      <c r="C978" s="781"/>
      <c r="D978" s="75" t="str">
        <f>AG977&amp;".2"</f>
        <v>MC7.2</v>
      </c>
      <c r="E978" s="636"/>
      <c r="F978" s="22"/>
      <c r="G978" s="637"/>
      <c r="H978" s="23"/>
      <c r="I978" s="20"/>
      <c r="J978" s="22"/>
      <c r="K978" s="638"/>
      <c r="L978" s="23"/>
      <c r="M978" s="20"/>
      <c r="N978" s="22"/>
      <c r="O978" s="637"/>
      <c r="P978" s="23"/>
      <c r="Q978" s="20"/>
      <c r="R978" s="24"/>
      <c r="S978" s="637"/>
      <c r="T978" s="23"/>
      <c r="U978" s="20"/>
      <c r="V978" s="24"/>
      <c r="W978" s="637"/>
      <c r="X978" s="23"/>
      <c r="Y978" s="20"/>
      <c r="Z978" s="24"/>
      <c r="AA978" s="637" t="s">
        <v>4666</v>
      </c>
      <c r="AB978" s="23"/>
      <c r="AC978" s="20"/>
      <c r="AD978" s="24"/>
      <c r="AE978" s="637" t="s">
        <v>4666</v>
      </c>
      <c r="AF978" s="23"/>
      <c r="AH978" s="185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26"/>
      <c r="B979" s="99"/>
      <c r="C979" s="782" t="s">
        <v>1</v>
      </c>
      <c r="D979" s="75" t="str">
        <f>AG977&amp;".3"</f>
        <v>MC7.3</v>
      </c>
      <c r="E979" s="618"/>
      <c r="F979" s="622"/>
      <c r="G979" s="622"/>
      <c r="H979" s="639"/>
      <c r="I979" s="618"/>
      <c r="J979" s="620"/>
      <c r="K979" s="639"/>
      <c r="L979" s="623"/>
      <c r="M979" s="618"/>
      <c r="N979" s="619"/>
      <c r="O979" s="622"/>
      <c r="P979" s="623"/>
      <c r="Q979" s="618"/>
      <c r="R979" s="620"/>
      <c r="S979" s="622"/>
      <c r="T979" s="623"/>
      <c r="U979" s="618"/>
      <c r="V979" s="619"/>
      <c r="W979" s="622"/>
      <c r="X979" s="623"/>
      <c r="Y979" s="618" t="s">
        <v>1259</v>
      </c>
      <c r="Z979" s="619">
        <v>5</v>
      </c>
      <c r="AA979" s="622"/>
      <c r="AB979" s="623"/>
      <c r="AC979" s="618" t="s">
        <v>1259</v>
      </c>
      <c r="AD979" s="620">
        <v>5</v>
      </c>
      <c r="AE979" s="622"/>
      <c r="AF979" s="29"/>
      <c r="AH979" s="185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26"/>
      <c r="B980" s="99"/>
      <c r="C980" s="783"/>
      <c r="D980" s="75" t="str">
        <f>AG977&amp;".4"</f>
        <v>MC7.4</v>
      </c>
      <c r="E980" s="20"/>
      <c r="F980" s="21"/>
      <c r="G980" s="637"/>
      <c r="H980" s="640"/>
      <c r="I980" s="20"/>
      <c r="J980" s="22"/>
      <c r="K980" s="638"/>
      <c r="L980" s="23"/>
      <c r="M980" s="20"/>
      <c r="N980" s="22"/>
      <c r="O980" s="637"/>
      <c r="P980" s="23"/>
      <c r="Q980" s="20"/>
      <c r="R980" s="24"/>
      <c r="S980" s="637"/>
      <c r="T980" s="23"/>
      <c r="U980" s="20"/>
      <c r="V980" s="24"/>
      <c r="W980" s="637"/>
      <c r="X980" s="23"/>
      <c r="Y980" s="20"/>
      <c r="Z980" s="621"/>
      <c r="AA980" s="641" t="s">
        <v>4666</v>
      </c>
      <c r="AB980" s="642"/>
      <c r="AC980" s="20"/>
      <c r="AD980" s="24"/>
      <c r="AE980" s="637" t="s">
        <v>4666</v>
      </c>
      <c r="AF980" s="29"/>
      <c r="AH980" s="185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26"/>
      <c r="B981" s="99"/>
      <c r="C981" s="784" t="s">
        <v>542</v>
      </c>
      <c r="D981" s="75" t="str">
        <f>AG977&amp;".5"</f>
        <v>MC7.5</v>
      </c>
      <c r="E981" s="25"/>
      <c r="F981" s="26"/>
      <c r="G981" s="26"/>
      <c r="H981" s="635"/>
      <c r="I981" s="25"/>
      <c r="J981" s="28"/>
      <c r="K981" s="635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643"/>
      <c r="AB981" s="644"/>
      <c r="AC981" s="25"/>
      <c r="AD981" s="27"/>
      <c r="AE981" s="26"/>
      <c r="AF981" s="29"/>
      <c r="AH981" s="185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28"/>
      <c r="B982" s="100"/>
      <c r="C982" s="785"/>
      <c r="D982" s="75" t="str">
        <f>AG977&amp;".6"</f>
        <v>MC7.6</v>
      </c>
      <c r="E982" s="40"/>
      <c r="F982" s="309"/>
      <c r="G982" s="309"/>
      <c r="H982" s="650"/>
      <c r="I982" s="40"/>
      <c r="J982" s="42"/>
      <c r="K982" s="650"/>
      <c r="L982" s="308"/>
      <c r="M982" s="40"/>
      <c r="N982" s="42"/>
      <c r="O982" s="309"/>
      <c r="P982" s="308"/>
      <c r="Q982" s="40"/>
      <c r="R982" s="41"/>
      <c r="S982" s="309"/>
      <c r="T982" s="308"/>
      <c r="U982" s="40"/>
      <c r="V982" s="41"/>
      <c r="W982" s="309"/>
      <c r="X982" s="308"/>
      <c r="Y982" s="40"/>
      <c r="Z982" s="43"/>
      <c r="AA982" s="652"/>
      <c r="AB982" s="653"/>
      <c r="AC982" s="40"/>
      <c r="AD982" s="41"/>
      <c r="AE982" s="309"/>
      <c r="AF982" s="29"/>
      <c r="AH982" s="185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27">
        <v>33</v>
      </c>
      <c r="B983" s="98" t="str">
        <f>IF(AG983&lt;&gt;"",AH983,"")</f>
        <v>Th.Trường</v>
      </c>
      <c r="C983" s="780" t="s">
        <v>0</v>
      </c>
      <c r="D983" s="76" t="str">
        <f>AG983&amp;".1"</f>
        <v>MC8.1</v>
      </c>
      <c r="E983" s="15"/>
      <c r="F983" s="16"/>
      <c r="G983" s="16"/>
      <c r="H983" s="18"/>
      <c r="I983" s="15"/>
      <c r="J983" s="18"/>
      <c r="K983" s="645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84" t="s">
        <v>2173</v>
      </c>
      <c r="AH983" s="185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5">
      <c r="A984" s="326"/>
      <c r="B984" s="101">
        <f>SUM(F983:F988,J983:J988,N983:N988,R983:R988,V983:V988,Z983:Z988,AD983:AD988)</f>
        <v>0</v>
      </c>
      <c r="C984" s="781"/>
      <c r="D984" s="75" t="str">
        <f>AG983&amp;".2"</f>
        <v>MC8.2</v>
      </c>
      <c r="E984" s="636"/>
      <c r="F984" s="22"/>
      <c r="G984" s="637"/>
      <c r="H984" s="23"/>
      <c r="I984" s="20"/>
      <c r="J984" s="22"/>
      <c r="K984" s="638"/>
      <c r="L984" s="23"/>
      <c r="M984" s="20"/>
      <c r="N984" s="22"/>
      <c r="O984" s="637"/>
      <c r="P984" s="23"/>
      <c r="Q984" s="20"/>
      <c r="R984" s="24"/>
      <c r="S984" s="637"/>
      <c r="T984" s="23"/>
      <c r="U984" s="20"/>
      <c r="V984" s="24"/>
      <c r="W984" s="637"/>
      <c r="X984" s="23"/>
      <c r="Y984" s="20"/>
      <c r="Z984" s="24"/>
      <c r="AA984" s="21"/>
      <c r="AB984" s="23"/>
      <c r="AC984" s="20"/>
      <c r="AD984" s="24"/>
      <c r="AE984" s="21"/>
      <c r="AF984" s="23"/>
      <c r="AH984" s="185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26"/>
      <c r="B985" s="99"/>
      <c r="C985" s="782" t="s">
        <v>1</v>
      </c>
      <c r="D985" s="75" t="str">
        <f>AG983&amp;".3"</f>
        <v>MC8.3</v>
      </c>
      <c r="E985" s="618"/>
      <c r="F985" s="622"/>
      <c r="G985" s="622"/>
      <c r="H985" s="639"/>
      <c r="I985" s="618"/>
      <c r="J985" s="620"/>
      <c r="K985" s="639"/>
      <c r="L985" s="623"/>
      <c r="M985" s="618"/>
      <c r="N985" s="619"/>
      <c r="O985" s="622"/>
      <c r="P985" s="623"/>
      <c r="Q985" s="618"/>
      <c r="R985" s="620"/>
      <c r="S985" s="622"/>
      <c r="T985" s="623"/>
      <c r="U985" s="618"/>
      <c r="V985" s="619"/>
      <c r="W985" s="622"/>
      <c r="X985" s="623"/>
      <c r="Y985" s="618"/>
      <c r="Z985" s="619"/>
      <c r="AA985" s="622"/>
      <c r="AB985" s="623"/>
      <c r="AC985" s="618"/>
      <c r="AD985" s="620"/>
      <c r="AE985" s="622"/>
      <c r="AF985" s="29"/>
      <c r="AH985" s="185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26"/>
      <c r="B986" s="99"/>
      <c r="C986" s="783"/>
      <c r="D986" s="75" t="str">
        <f>AG983&amp;".4"</f>
        <v>MC8.4</v>
      </c>
      <c r="E986" s="20"/>
      <c r="F986" s="21"/>
      <c r="G986" s="637"/>
      <c r="H986" s="640"/>
      <c r="I986" s="20"/>
      <c r="J986" s="22"/>
      <c r="K986" s="638"/>
      <c r="L986" s="23"/>
      <c r="M986" s="20"/>
      <c r="N986" s="22"/>
      <c r="O986" s="637"/>
      <c r="P986" s="23"/>
      <c r="Q986" s="20"/>
      <c r="R986" s="24"/>
      <c r="S986" s="637"/>
      <c r="T986" s="23"/>
      <c r="U986" s="20"/>
      <c r="V986" s="24"/>
      <c r="W986" s="21"/>
      <c r="X986" s="23"/>
      <c r="Y986" s="20"/>
      <c r="Z986" s="621"/>
      <c r="AA986" s="692"/>
      <c r="AB986" s="642"/>
      <c r="AC986" s="20"/>
      <c r="AD986" s="24"/>
      <c r="AE986" s="21"/>
      <c r="AF986" s="29"/>
      <c r="AH986" s="185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26"/>
      <c r="B987" s="99"/>
      <c r="C987" s="784" t="s">
        <v>542</v>
      </c>
      <c r="D987" s="75" t="str">
        <f>AG983&amp;".5"</f>
        <v>MC8.5</v>
      </c>
      <c r="E987" s="25"/>
      <c r="F987" s="26"/>
      <c r="G987" s="26"/>
      <c r="H987" s="635"/>
      <c r="I987" s="25"/>
      <c r="J987" s="28"/>
      <c r="K987" s="635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643"/>
      <c r="AB987" s="644"/>
      <c r="AC987" s="25"/>
      <c r="AD987" s="27"/>
      <c r="AE987" s="26"/>
      <c r="AF987" s="29"/>
      <c r="AH987" s="185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28"/>
      <c r="B988" s="100"/>
      <c r="C988" s="785"/>
      <c r="D988" s="75" t="str">
        <f>AG983&amp;".6"</f>
        <v>MC8.6</v>
      </c>
      <c r="E988" s="40"/>
      <c r="F988" s="309"/>
      <c r="G988" s="309"/>
      <c r="H988" s="650"/>
      <c r="I988" s="40"/>
      <c r="J988" s="42"/>
      <c r="K988" s="650"/>
      <c r="L988" s="308"/>
      <c r="M988" s="40"/>
      <c r="N988" s="42"/>
      <c r="O988" s="309"/>
      <c r="P988" s="308"/>
      <c r="Q988" s="40"/>
      <c r="R988" s="41"/>
      <c r="S988" s="309"/>
      <c r="T988" s="308"/>
      <c r="U988" s="40"/>
      <c r="V988" s="41"/>
      <c r="W988" s="309"/>
      <c r="X988" s="308"/>
      <c r="Y988" s="40"/>
      <c r="Z988" s="43"/>
      <c r="AA988" s="652"/>
      <c r="AB988" s="653"/>
      <c r="AC988" s="40"/>
      <c r="AD988" s="41"/>
      <c r="AE988" s="309"/>
      <c r="AF988" s="29"/>
      <c r="AH988" s="185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27">
        <v>33</v>
      </c>
      <c r="B989" s="98" t="str">
        <f>IF(AG989&lt;&gt;"",AH989,"")</f>
        <v>Th.Lợi</v>
      </c>
      <c r="C989" s="780" t="s">
        <v>0</v>
      </c>
      <c r="D989" s="76" t="str">
        <f>AG989&amp;".1"</f>
        <v>MC9.1</v>
      </c>
      <c r="E989" s="15"/>
      <c r="F989" s="16"/>
      <c r="G989" s="16"/>
      <c r="H989" s="18"/>
      <c r="I989" s="15"/>
      <c r="J989" s="18"/>
      <c r="K989" s="645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4" t="s">
        <v>2177</v>
      </c>
      <c r="AH989" s="185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26"/>
      <c r="B990" s="101">
        <f>SUM(F989:F994,J989:J994,N989:N994,R989:R994,V989:V994,Z989:Z994,AD989:AD994)</f>
        <v>0</v>
      </c>
      <c r="C990" s="781"/>
      <c r="D990" s="75" t="str">
        <f>AG989&amp;".2"</f>
        <v>MC9.2</v>
      </c>
      <c r="E990" s="636"/>
      <c r="F990" s="22"/>
      <c r="G990" s="21"/>
      <c r="H990" s="23"/>
      <c r="I990" s="20"/>
      <c r="J990" s="22"/>
      <c r="K990" s="640"/>
      <c r="L990" s="23"/>
      <c r="M990" s="20"/>
      <c r="N990" s="22"/>
      <c r="O990" s="21"/>
      <c r="P990" s="23"/>
      <c r="Q990" s="20"/>
      <c r="R990" s="24"/>
      <c r="S990" s="637"/>
      <c r="T990" s="23"/>
      <c r="U990" s="20"/>
      <c r="V990" s="24"/>
      <c r="W990" s="637"/>
      <c r="X990" s="23"/>
      <c r="Y990" s="20"/>
      <c r="Z990" s="24"/>
      <c r="AA990" s="21"/>
      <c r="AB990" s="23"/>
      <c r="AC990" s="20"/>
      <c r="AD990" s="24"/>
      <c r="AE990" s="21"/>
      <c r="AF990" s="23"/>
      <c r="AH990" s="185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26"/>
      <c r="B991" s="99"/>
      <c r="C991" s="782" t="s">
        <v>1</v>
      </c>
      <c r="D991" s="75" t="str">
        <f>AG989&amp;".3"</f>
        <v>MC9.3</v>
      </c>
      <c r="E991" s="618"/>
      <c r="F991" s="622"/>
      <c r="G991" s="622"/>
      <c r="H991" s="639"/>
      <c r="I991" s="618"/>
      <c r="J991" s="620"/>
      <c r="K991" s="639"/>
      <c r="L991" s="623"/>
      <c r="M991" s="618"/>
      <c r="N991" s="619"/>
      <c r="O991" s="622"/>
      <c r="P991" s="623"/>
      <c r="Q991" s="618"/>
      <c r="R991" s="620"/>
      <c r="S991" s="622"/>
      <c r="T991" s="623"/>
      <c r="U991" s="618"/>
      <c r="V991" s="619"/>
      <c r="W991" s="622"/>
      <c r="X991" s="623"/>
      <c r="Y991" s="618"/>
      <c r="Z991" s="619"/>
      <c r="AA991" s="622"/>
      <c r="AB991" s="623"/>
      <c r="AC991" s="618"/>
      <c r="AD991" s="620"/>
      <c r="AE991" s="622"/>
      <c r="AF991" s="29"/>
      <c r="AH991" s="185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26"/>
      <c r="B992" s="99"/>
      <c r="C992" s="783"/>
      <c r="D992" s="75" t="str">
        <f>AG989&amp;".4"</f>
        <v>MC9.4</v>
      </c>
      <c r="E992" s="20"/>
      <c r="F992" s="21"/>
      <c r="G992" s="637"/>
      <c r="H992" s="640"/>
      <c r="I992" s="20"/>
      <c r="J992" s="22"/>
      <c r="K992" s="638"/>
      <c r="L992" s="23"/>
      <c r="M992" s="20"/>
      <c r="N992" s="22"/>
      <c r="O992" s="637"/>
      <c r="P992" s="23"/>
      <c r="Q992" s="20"/>
      <c r="R992" s="24"/>
      <c r="S992" s="637"/>
      <c r="T992" s="23"/>
      <c r="U992" s="20"/>
      <c r="V992" s="24"/>
      <c r="W992" s="21"/>
      <c r="X992" s="23"/>
      <c r="Y992" s="20"/>
      <c r="Z992" s="621"/>
      <c r="AA992" s="692"/>
      <c r="AB992" s="642"/>
      <c r="AC992" s="20"/>
      <c r="AD992" s="24"/>
      <c r="AE992" s="21"/>
      <c r="AF992" s="29"/>
      <c r="AH992" s="185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26"/>
      <c r="B993" s="99"/>
      <c r="C993" s="784" t="s">
        <v>542</v>
      </c>
      <c r="D993" s="75" t="str">
        <f>AG989&amp;".5"</f>
        <v>MC9.5</v>
      </c>
      <c r="E993" s="25"/>
      <c r="F993" s="26"/>
      <c r="G993" s="26"/>
      <c r="H993" s="635"/>
      <c r="I993" s="25"/>
      <c r="J993" s="28"/>
      <c r="K993" s="635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643"/>
      <c r="AB993" s="644"/>
      <c r="AC993" s="25"/>
      <c r="AD993" s="27"/>
      <c r="AE993" s="26"/>
      <c r="AF993" s="29"/>
      <c r="AH993" s="185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28"/>
      <c r="B994" s="100"/>
      <c r="C994" s="785"/>
      <c r="D994" s="75" t="str">
        <f>AG989&amp;".6"</f>
        <v>MC9.6</v>
      </c>
      <c r="E994" s="40"/>
      <c r="F994" s="309"/>
      <c r="G994" s="309"/>
      <c r="H994" s="650"/>
      <c r="I994" s="40"/>
      <c r="J994" s="42"/>
      <c r="K994" s="650"/>
      <c r="L994" s="308"/>
      <c r="M994" s="40"/>
      <c r="N994" s="42"/>
      <c r="O994" s="309"/>
      <c r="P994" s="308"/>
      <c r="Q994" s="40"/>
      <c r="R994" s="41"/>
      <c r="S994" s="309"/>
      <c r="T994" s="308"/>
      <c r="U994" s="40"/>
      <c r="V994" s="41"/>
      <c r="W994" s="309"/>
      <c r="X994" s="308"/>
      <c r="Y994" s="40"/>
      <c r="Z994" s="43"/>
      <c r="AA994" s="652"/>
      <c r="AB994" s="653"/>
      <c r="AC994" s="40"/>
      <c r="AD994" s="41"/>
      <c r="AE994" s="309"/>
      <c r="AF994" s="29"/>
      <c r="AH994" s="185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27">
        <v>33</v>
      </c>
      <c r="B995" s="98" t="str">
        <f>IF(AG995&lt;&gt;"",AH995,"")</f>
        <v>Th.Phúc</v>
      </c>
      <c r="C995" s="780" t="s">
        <v>0</v>
      </c>
      <c r="D995" s="76" t="str">
        <f>AG995&amp;".1"</f>
        <v>MC10.1</v>
      </c>
      <c r="E995" s="15"/>
      <c r="F995" s="16"/>
      <c r="G995" s="16"/>
      <c r="H995" s="18"/>
      <c r="I995" s="15"/>
      <c r="J995" s="18"/>
      <c r="K995" s="645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4" t="s">
        <v>2181</v>
      </c>
      <c r="AH995" s="185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26"/>
      <c r="B996" s="101">
        <f>SUM(F995:F1000,J995:J1000,N995:N1000,R995:R1000,V995:V1000,Z995:Z1000,AD995:AD1000)</f>
        <v>0</v>
      </c>
      <c r="C996" s="781"/>
      <c r="D996" s="75" t="str">
        <f>AG995&amp;".2"</f>
        <v>MC10.2</v>
      </c>
      <c r="E996" s="636"/>
      <c r="F996" s="22"/>
      <c r="G996" s="21"/>
      <c r="H996" s="23"/>
      <c r="I996" s="20"/>
      <c r="J996" s="22"/>
      <c r="K996" s="640"/>
      <c r="L996" s="23"/>
      <c r="M996" s="20"/>
      <c r="N996" s="22"/>
      <c r="O996" s="21"/>
      <c r="P996" s="23"/>
      <c r="Q996" s="20"/>
      <c r="R996" s="24"/>
      <c r="S996" s="637"/>
      <c r="T996" s="23"/>
      <c r="U996" s="20"/>
      <c r="V996" s="24"/>
      <c r="W996" s="637"/>
      <c r="X996" s="23"/>
      <c r="Y996" s="20"/>
      <c r="Z996" s="24"/>
      <c r="AA996" s="21"/>
      <c r="AB996" s="23"/>
      <c r="AC996" s="20"/>
      <c r="AD996" s="24"/>
      <c r="AE996" s="21"/>
      <c r="AF996" s="23"/>
      <c r="AH996" s="185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26"/>
      <c r="B997" s="99"/>
      <c r="C997" s="782" t="s">
        <v>1</v>
      </c>
      <c r="D997" s="75" t="str">
        <f>AG995&amp;".3"</f>
        <v>MC10.3</v>
      </c>
      <c r="E997" s="618"/>
      <c r="F997" s="622"/>
      <c r="G997" s="622"/>
      <c r="H997" s="639"/>
      <c r="I997" s="618"/>
      <c r="J997" s="620"/>
      <c r="K997" s="639"/>
      <c r="L997" s="623"/>
      <c r="M997" s="618"/>
      <c r="N997" s="619"/>
      <c r="O997" s="622"/>
      <c r="P997" s="623"/>
      <c r="Q997" s="618"/>
      <c r="R997" s="620"/>
      <c r="S997" s="622"/>
      <c r="T997" s="623"/>
      <c r="U997" s="618"/>
      <c r="V997" s="619"/>
      <c r="W997" s="622"/>
      <c r="X997" s="623"/>
      <c r="Y997" s="618"/>
      <c r="Z997" s="619"/>
      <c r="AA997" s="622"/>
      <c r="AB997" s="623"/>
      <c r="AC997" s="618"/>
      <c r="AD997" s="620"/>
      <c r="AE997" s="622"/>
      <c r="AF997" s="29"/>
      <c r="AH997" s="185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26"/>
      <c r="B998" s="99"/>
      <c r="C998" s="783"/>
      <c r="D998" s="75" t="str">
        <f>AG995&amp;".4"</f>
        <v>MC10.4</v>
      </c>
      <c r="E998" s="20"/>
      <c r="F998" s="21"/>
      <c r="G998" s="637"/>
      <c r="H998" s="640"/>
      <c r="I998" s="20"/>
      <c r="J998" s="22"/>
      <c r="K998" s="638"/>
      <c r="L998" s="23"/>
      <c r="M998" s="20"/>
      <c r="N998" s="22"/>
      <c r="O998" s="637"/>
      <c r="P998" s="23"/>
      <c r="Q998" s="20"/>
      <c r="R998" s="24"/>
      <c r="S998" s="637"/>
      <c r="T998" s="23"/>
      <c r="U998" s="20"/>
      <c r="V998" s="24"/>
      <c r="W998" s="21"/>
      <c r="X998" s="23"/>
      <c r="Y998" s="20"/>
      <c r="Z998" s="621"/>
      <c r="AA998" s="692"/>
      <c r="AB998" s="642"/>
      <c r="AC998" s="20"/>
      <c r="AD998" s="24"/>
      <c r="AE998" s="21"/>
      <c r="AF998" s="29"/>
      <c r="AH998" s="185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26"/>
      <c r="B999" s="99"/>
      <c r="C999" s="784" t="s">
        <v>542</v>
      </c>
      <c r="D999" s="75" t="str">
        <f>AG995&amp;".5"</f>
        <v>MC10.5</v>
      </c>
      <c r="E999" s="25"/>
      <c r="F999" s="26"/>
      <c r="G999" s="26"/>
      <c r="H999" s="635"/>
      <c r="I999" s="25"/>
      <c r="J999" s="28"/>
      <c r="K999" s="635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643"/>
      <c r="AB999" s="644"/>
      <c r="AC999" s="25"/>
      <c r="AD999" s="27"/>
      <c r="AE999" s="26"/>
      <c r="AF999" s="29"/>
      <c r="AH999" s="185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28"/>
      <c r="B1000" s="100"/>
      <c r="C1000" s="785"/>
      <c r="D1000" s="75" t="str">
        <f>AG995&amp;".6"</f>
        <v>MC10.6</v>
      </c>
      <c r="E1000" s="40"/>
      <c r="F1000" s="309"/>
      <c r="G1000" s="309"/>
      <c r="H1000" s="650"/>
      <c r="I1000" s="40"/>
      <c r="J1000" s="42"/>
      <c r="K1000" s="650"/>
      <c r="L1000" s="308"/>
      <c r="M1000" s="40"/>
      <c r="N1000" s="42"/>
      <c r="O1000" s="309"/>
      <c r="P1000" s="308"/>
      <c r="Q1000" s="40"/>
      <c r="R1000" s="41"/>
      <c r="S1000" s="309"/>
      <c r="T1000" s="308"/>
      <c r="U1000" s="40"/>
      <c r="V1000" s="41"/>
      <c r="W1000" s="309"/>
      <c r="X1000" s="308"/>
      <c r="Y1000" s="40"/>
      <c r="Z1000" s="43"/>
      <c r="AA1000" s="652"/>
      <c r="AB1000" s="653"/>
      <c r="AC1000" s="40"/>
      <c r="AD1000" s="41"/>
      <c r="AE1000" s="309"/>
      <c r="AF1000" s="29"/>
      <c r="AH1000" s="185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27">
        <v>33</v>
      </c>
      <c r="B1001" s="98" t="str">
        <f>IF(AG1001&lt;&gt;"",AH1001,"")</f>
        <v>Th.Trọng</v>
      </c>
      <c r="C1001" s="780" t="s">
        <v>0</v>
      </c>
      <c r="D1001" s="76" t="str">
        <f>AG1001&amp;".1"</f>
        <v>MC11.1</v>
      </c>
      <c r="E1001" s="15"/>
      <c r="F1001" s="16"/>
      <c r="G1001" s="16"/>
      <c r="H1001" s="18"/>
      <c r="I1001" s="15"/>
      <c r="J1001" s="18"/>
      <c r="K1001" s="645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4" t="s">
        <v>2152</v>
      </c>
      <c r="AH1001" s="185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26"/>
      <c r="B1002" s="101">
        <f>SUM(F1001:F1006,J1001:J1006,N1001:N1006,R1001:R1006,V1001:V1006,Z1001:Z1006,AD1001:AD1006)</f>
        <v>0</v>
      </c>
      <c r="C1002" s="781"/>
      <c r="D1002" s="75" t="str">
        <f>AG1001&amp;".2"</f>
        <v>MC11.2</v>
      </c>
      <c r="E1002" s="636"/>
      <c r="F1002" s="22"/>
      <c r="G1002" s="637"/>
      <c r="H1002" s="23"/>
      <c r="I1002" s="20"/>
      <c r="J1002" s="22"/>
      <c r="K1002" s="638"/>
      <c r="L1002" s="23"/>
      <c r="M1002" s="20"/>
      <c r="N1002" s="22"/>
      <c r="O1002" s="637"/>
      <c r="P1002" s="23"/>
      <c r="Q1002" s="20"/>
      <c r="R1002" s="24"/>
      <c r="S1002" s="637"/>
      <c r="T1002" s="23"/>
      <c r="U1002" s="20"/>
      <c r="V1002" s="24"/>
      <c r="W1002" s="637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85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26"/>
      <c r="B1003" s="99"/>
      <c r="C1003" s="782" t="s">
        <v>1</v>
      </c>
      <c r="D1003" s="75" t="str">
        <f>AG1001&amp;".3"</f>
        <v>MC11.3</v>
      </c>
      <c r="E1003" s="618"/>
      <c r="F1003" s="622"/>
      <c r="G1003" s="622"/>
      <c r="H1003" s="639"/>
      <c r="I1003" s="618"/>
      <c r="J1003" s="620"/>
      <c r="K1003" s="639"/>
      <c r="L1003" s="623"/>
      <c r="M1003" s="618"/>
      <c r="N1003" s="619"/>
      <c r="O1003" s="622"/>
      <c r="P1003" s="623"/>
      <c r="Q1003" s="618"/>
      <c r="R1003" s="620"/>
      <c r="S1003" s="622"/>
      <c r="T1003" s="623"/>
      <c r="U1003" s="618"/>
      <c r="V1003" s="619"/>
      <c r="W1003" s="622"/>
      <c r="X1003" s="623"/>
      <c r="Y1003" s="618"/>
      <c r="Z1003" s="619"/>
      <c r="AA1003" s="622"/>
      <c r="AB1003" s="623"/>
      <c r="AC1003" s="618"/>
      <c r="AD1003" s="620"/>
      <c r="AE1003" s="622"/>
      <c r="AF1003" s="29"/>
      <c r="AH1003" s="185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26"/>
      <c r="B1004" s="99"/>
      <c r="C1004" s="783"/>
      <c r="D1004" s="75" t="str">
        <f>AG1001&amp;".4"</f>
        <v>MC11.4</v>
      </c>
      <c r="E1004" s="20"/>
      <c r="F1004" s="21"/>
      <c r="G1004" s="637"/>
      <c r="H1004" s="640"/>
      <c r="I1004" s="20"/>
      <c r="J1004" s="22"/>
      <c r="K1004" s="638"/>
      <c r="L1004" s="23"/>
      <c r="M1004" s="20"/>
      <c r="N1004" s="22"/>
      <c r="O1004" s="637"/>
      <c r="P1004" s="23"/>
      <c r="Q1004" s="20"/>
      <c r="R1004" s="24"/>
      <c r="S1004" s="637"/>
      <c r="T1004" s="23"/>
      <c r="U1004" s="20"/>
      <c r="V1004" s="24"/>
      <c r="W1004" s="21"/>
      <c r="X1004" s="23"/>
      <c r="Y1004" s="20"/>
      <c r="Z1004" s="621"/>
      <c r="AA1004" s="692"/>
      <c r="AB1004" s="642"/>
      <c r="AC1004" s="20"/>
      <c r="AD1004" s="24"/>
      <c r="AE1004" s="21"/>
      <c r="AF1004" s="29"/>
      <c r="AH1004" s="185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26"/>
      <c r="B1005" s="99"/>
      <c r="C1005" s="784" t="s">
        <v>542</v>
      </c>
      <c r="D1005" s="75" t="str">
        <f>AG1001&amp;".5"</f>
        <v>MC11.5</v>
      </c>
      <c r="E1005" s="25"/>
      <c r="F1005" s="26"/>
      <c r="G1005" s="26"/>
      <c r="H1005" s="635"/>
      <c r="I1005" s="25"/>
      <c r="J1005" s="28"/>
      <c r="K1005" s="635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643"/>
      <c r="AB1005" s="644"/>
      <c r="AC1005" s="25"/>
      <c r="AD1005" s="27"/>
      <c r="AE1005" s="26"/>
      <c r="AF1005" s="29"/>
      <c r="AH1005" s="185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28"/>
      <c r="B1006" s="100"/>
      <c r="C1006" s="785"/>
      <c r="D1006" s="75" t="str">
        <f>AG1001&amp;".6"</f>
        <v>MC11.6</v>
      </c>
      <c r="E1006" s="40"/>
      <c r="F1006" s="309"/>
      <c r="G1006" s="309"/>
      <c r="H1006" s="650"/>
      <c r="I1006" s="40"/>
      <c r="J1006" s="42"/>
      <c r="K1006" s="650"/>
      <c r="L1006" s="308"/>
      <c r="M1006" s="40"/>
      <c r="N1006" s="42"/>
      <c r="O1006" s="309"/>
      <c r="P1006" s="308"/>
      <c r="Q1006" s="40"/>
      <c r="R1006" s="41"/>
      <c r="S1006" s="309"/>
      <c r="T1006" s="308"/>
      <c r="U1006" s="40"/>
      <c r="V1006" s="41"/>
      <c r="W1006" s="309"/>
      <c r="X1006" s="308"/>
      <c r="Y1006" s="40"/>
      <c r="Z1006" s="43"/>
      <c r="AA1006" s="652"/>
      <c r="AB1006" s="653"/>
      <c r="AC1006" s="40"/>
      <c r="AD1006" s="41"/>
      <c r="AE1006" s="309"/>
      <c r="AF1006" s="29"/>
      <c r="AH1006" s="185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27">
        <v>33</v>
      </c>
      <c r="B1007" s="98" t="str">
        <f>IF(AG1007&lt;&gt;"",AH1007,"")</f>
        <v>Th.Tuấn</v>
      </c>
      <c r="C1007" s="780" t="s">
        <v>0</v>
      </c>
      <c r="D1007" s="76" t="str">
        <f>AG1007&amp;".1"</f>
        <v>MC12.1</v>
      </c>
      <c r="E1007" s="15"/>
      <c r="F1007" s="16"/>
      <c r="G1007" s="16"/>
      <c r="H1007" s="18"/>
      <c r="I1007" s="15"/>
      <c r="J1007" s="18"/>
      <c r="K1007" s="645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4" t="s">
        <v>2189</v>
      </c>
      <c r="AH1007" s="185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26"/>
      <c r="B1008" s="101">
        <f>SUM(F1007:F1012,J1007:J1012,N1007:N1012,R1007:R1012,V1007:V1012,Z1007:Z1012,AD1007:AD1012)</f>
        <v>0</v>
      </c>
      <c r="C1008" s="781"/>
      <c r="D1008" s="75" t="str">
        <f>AG1007&amp;".2"</f>
        <v>MC12.2</v>
      </c>
      <c r="E1008" s="636"/>
      <c r="F1008" s="22"/>
      <c r="G1008" s="21"/>
      <c r="H1008" s="23"/>
      <c r="I1008" s="20"/>
      <c r="J1008" s="22"/>
      <c r="K1008" s="640"/>
      <c r="L1008" s="23"/>
      <c r="M1008" s="20"/>
      <c r="N1008" s="22"/>
      <c r="O1008" s="21"/>
      <c r="P1008" s="23"/>
      <c r="Q1008" s="20"/>
      <c r="R1008" s="24"/>
      <c r="S1008" s="637"/>
      <c r="T1008" s="23"/>
      <c r="U1008" s="20"/>
      <c r="V1008" s="24"/>
      <c r="W1008" s="637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85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26"/>
      <c r="B1009" s="99"/>
      <c r="C1009" s="782" t="s">
        <v>1</v>
      </c>
      <c r="D1009" s="75" t="str">
        <f>AG1007&amp;".3"</f>
        <v>MC12.3</v>
      </c>
      <c r="E1009" s="618"/>
      <c r="F1009" s="622"/>
      <c r="G1009" s="622"/>
      <c r="H1009" s="639"/>
      <c r="I1009" s="618"/>
      <c r="J1009" s="620"/>
      <c r="K1009" s="639"/>
      <c r="L1009" s="623"/>
      <c r="M1009" s="618"/>
      <c r="N1009" s="619"/>
      <c r="O1009" s="622"/>
      <c r="P1009" s="623"/>
      <c r="Q1009" s="618"/>
      <c r="R1009" s="620"/>
      <c r="S1009" s="622"/>
      <c r="T1009" s="623"/>
      <c r="U1009" s="618"/>
      <c r="V1009" s="619"/>
      <c r="W1009" s="622"/>
      <c r="X1009" s="623"/>
      <c r="Y1009" s="618"/>
      <c r="Z1009" s="619"/>
      <c r="AA1009" s="622"/>
      <c r="AB1009" s="623"/>
      <c r="AC1009" s="618"/>
      <c r="AD1009" s="620"/>
      <c r="AE1009" s="622"/>
      <c r="AF1009" s="29"/>
      <c r="AH1009" s="185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26"/>
      <c r="B1010" s="99"/>
      <c r="C1010" s="783"/>
      <c r="D1010" s="75" t="str">
        <f>AG1007&amp;".4"</f>
        <v>MC12.4</v>
      </c>
      <c r="E1010" s="20"/>
      <c r="F1010" s="21"/>
      <c r="G1010" s="637"/>
      <c r="H1010" s="640"/>
      <c r="I1010" s="20"/>
      <c r="J1010" s="22"/>
      <c r="K1010" s="638"/>
      <c r="L1010" s="23"/>
      <c r="M1010" s="20"/>
      <c r="N1010" s="22"/>
      <c r="O1010" s="637"/>
      <c r="P1010" s="23"/>
      <c r="Q1010" s="20"/>
      <c r="R1010" s="24"/>
      <c r="S1010" s="637"/>
      <c r="T1010" s="23"/>
      <c r="U1010" s="20"/>
      <c r="V1010" s="24"/>
      <c r="W1010" s="21"/>
      <c r="X1010" s="23"/>
      <c r="Y1010" s="20"/>
      <c r="Z1010" s="621"/>
      <c r="AA1010" s="692"/>
      <c r="AB1010" s="642"/>
      <c r="AC1010" s="20"/>
      <c r="AD1010" s="24"/>
      <c r="AE1010" s="21"/>
      <c r="AF1010" s="29"/>
      <c r="AH1010" s="185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26"/>
      <c r="B1011" s="99"/>
      <c r="C1011" s="784" t="s">
        <v>542</v>
      </c>
      <c r="D1011" s="75" t="str">
        <f>AG1007&amp;".5"</f>
        <v>MC12.5</v>
      </c>
      <c r="E1011" s="25"/>
      <c r="F1011" s="26"/>
      <c r="G1011" s="26"/>
      <c r="H1011" s="635"/>
      <c r="I1011" s="25"/>
      <c r="J1011" s="28"/>
      <c r="K1011" s="635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643"/>
      <c r="AB1011" s="644"/>
      <c r="AC1011" s="25"/>
      <c r="AD1011" s="27"/>
      <c r="AE1011" s="26"/>
      <c r="AF1011" s="29"/>
      <c r="AH1011" s="185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28"/>
      <c r="B1012" s="100"/>
      <c r="C1012" s="785"/>
      <c r="D1012" s="75" t="str">
        <f>AG1007&amp;".6"</f>
        <v>MC12.6</v>
      </c>
      <c r="E1012" s="40"/>
      <c r="F1012" s="309"/>
      <c r="G1012" s="309"/>
      <c r="H1012" s="650"/>
      <c r="I1012" s="40"/>
      <c r="J1012" s="42"/>
      <c r="K1012" s="650"/>
      <c r="L1012" s="308"/>
      <c r="M1012" s="40"/>
      <c r="N1012" s="42"/>
      <c r="O1012" s="309"/>
      <c r="P1012" s="308"/>
      <c r="Q1012" s="40"/>
      <c r="R1012" s="41"/>
      <c r="S1012" s="309"/>
      <c r="T1012" s="308"/>
      <c r="U1012" s="40"/>
      <c r="V1012" s="41"/>
      <c r="W1012" s="309"/>
      <c r="X1012" s="308"/>
      <c r="Y1012" s="40"/>
      <c r="Z1012" s="43"/>
      <c r="AA1012" s="652"/>
      <c r="AB1012" s="653"/>
      <c r="AC1012" s="40"/>
      <c r="AD1012" s="41"/>
      <c r="AE1012" s="309"/>
      <c r="AF1012" s="29"/>
      <c r="AH1012" s="185" t="str">
        <f>IF(AG1012&lt;&gt;"",VLOOKUP(AG1012,MAGV!$B$6:$G$172,2,0),"")</f>
        <v/>
      </c>
      <c r="AI1012" s="44" t="str">
        <f t="shared" ref="AI1012:AI1093" si="20">IF(AG1012&lt;&gt;"",B1013,"")</f>
        <v/>
      </c>
    </row>
    <row r="1013" spans="1:35" ht="12.65" customHeight="1" x14ac:dyDescent="0.25">
      <c r="A1013" s="327">
        <v>33</v>
      </c>
      <c r="B1013" s="98" t="str">
        <f>IF(AG1013&lt;&gt;"",AH1013,"")</f>
        <v>Th.Trí</v>
      </c>
      <c r="C1013" s="780" t="s">
        <v>0</v>
      </c>
      <c r="D1013" s="76" t="str">
        <f>AG1013&amp;".1"</f>
        <v>MC13.1</v>
      </c>
      <c r="E1013" s="15"/>
      <c r="F1013" s="16"/>
      <c r="G1013" s="16"/>
      <c r="H1013" s="18"/>
      <c r="I1013" s="15"/>
      <c r="J1013" s="18"/>
      <c r="K1013" s="645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4" t="s">
        <v>2192</v>
      </c>
      <c r="AH1013" s="185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26"/>
      <c r="B1014" s="101">
        <f>SUM(F1013:F1018,J1013:J1018,N1013:N1018,R1013:R1018,V1013:V1018,Z1013:Z1018,AD1013:AD1018)</f>
        <v>0</v>
      </c>
      <c r="C1014" s="781"/>
      <c r="D1014" s="75" t="str">
        <f>AG1013&amp;".2"</f>
        <v>MC13.2</v>
      </c>
      <c r="E1014" s="636"/>
      <c r="F1014" s="22"/>
      <c r="G1014" s="21"/>
      <c r="H1014" s="23"/>
      <c r="I1014" s="20"/>
      <c r="J1014" s="22"/>
      <c r="K1014" s="640"/>
      <c r="L1014" s="23"/>
      <c r="M1014" s="20"/>
      <c r="N1014" s="22"/>
      <c r="O1014" s="21"/>
      <c r="P1014" s="23"/>
      <c r="Q1014" s="20"/>
      <c r="R1014" s="24"/>
      <c r="S1014" s="637"/>
      <c r="T1014" s="23"/>
      <c r="U1014" s="20"/>
      <c r="V1014" s="24"/>
      <c r="W1014" s="637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85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26"/>
      <c r="B1015" s="99"/>
      <c r="C1015" s="782" t="s">
        <v>1</v>
      </c>
      <c r="D1015" s="75" t="str">
        <f>AG1013&amp;".3"</f>
        <v>MC13.3</v>
      </c>
      <c r="E1015" s="618"/>
      <c r="F1015" s="622"/>
      <c r="G1015" s="622"/>
      <c r="H1015" s="639"/>
      <c r="I1015" s="618"/>
      <c r="J1015" s="620"/>
      <c r="K1015" s="639"/>
      <c r="L1015" s="623"/>
      <c r="M1015" s="618"/>
      <c r="N1015" s="619"/>
      <c r="O1015" s="622"/>
      <c r="P1015" s="623"/>
      <c r="Q1015" s="618"/>
      <c r="R1015" s="620"/>
      <c r="S1015" s="622"/>
      <c r="T1015" s="623"/>
      <c r="U1015" s="618"/>
      <c r="V1015" s="619"/>
      <c r="W1015" s="622"/>
      <c r="X1015" s="623"/>
      <c r="Y1015" s="618"/>
      <c r="Z1015" s="619"/>
      <c r="AA1015" s="622"/>
      <c r="AB1015" s="623"/>
      <c r="AC1015" s="618"/>
      <c r="AD1015" s="620"/>
      <c r="AE1015" s="622"/>
      <c r="AF1015" s="29"/>
      <c r="AH1015" s="185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26"/>
      <c r="B1016" s="99"/>
      <c r="C1016" s="783"/>
      <c r="D1016" s="75" t="str">
        <f>AG1013&amp;".4"</f>
        <v>MC13.4</v>
      </c>
      <c r="E1016" s="20"/>
      <c r="F1016" s="21"/>
      <c r="G1016" s="637"/>
      <c r="H1016" s="640"/>
      <c r="I1016" s="20"/>
      <c r="J1016" s="22"/>
      <c r="K1016" s="638"/>
      <c r="L1016" s="23"/>
      <c r="M1016" s="20"/>
      <c r="N1016" s="22"/>
      <c r="O1016" s="637"/>
      <c r="P1016" s="23"/>
      <c r="Q1016" s="20"/>
      <c r="R1016" s="24"/>
      <c r="S1016" s="637"/>
      <c r="T1016" s="23"/>
      <c r="U1016" s="20"/>
      <c r="V1016" s="24"/>
      <c r="W1016" s="21"/>
      <c r="X1016" s="23"/>
      <c r="Y1016" s="20"/>
      <c r="Z1016" s="621"/>
      <c r="AA1016" s="692"/>
      <c r="AB1016" s="642"/>
      <c r="AC1016" s="20"/>
      <c r="AD1016" s="24"/>
      <c r="AE1016" s="21"/>
      <c r="AF1016" s="29"/>
      <c r="AH1016" s="185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26"/>
      <c r="B1017" s="99"/>
      <c r="C1017" s="784" t="s">
        <v>542</v>
      </c>
      <c r="D1017" s="75" t="str">
        <f>AG1013&amp;".5"</f>
        <v>MC13.5</v>
      </c>
      <c r="E1017" s="25"/>
      <c r="F1017" s="26"/>
      <c r="G1017" s="26"/>
      <c r="H1017" s="635"/>
      <c r="I1017" s="25"/>
      <c r="J1017" s="28"/>
      <c r="K1017" s="635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643"/>
      <c r="AB1017" s="644"/>
      <c r="AC1017" s="25"/>
      <c r="AD1017" s="27"/>
      <c r="AE1017" s="26"/>
      <c r="AF1017" s="29"/>
      <c r="AH1017" s="185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28"/>
      <c r="B1018" s="100"/>
      <c r="C1018" s="785"/>
      <c r="D1018" s="75" t="str">
        <f>AG1013&amp;".6"</f>
        <v>MC13.6</v>
      </c>
      <c r="E1018" s="40"/>
      <c r="F1018" s="309"/>
      <c r="G1018" s="309"/>
      <c r="H1018" s="650"/>
      <c r="I1018" s="40"/>
      <c r="J1018" s="42"/>
      <c r="K1018" s="650"/>
      <c r="L1018" s="308"/>
      <c r="M1018" s="40"/>
      <c r="N1018" s="42"/>
      <c r="O1018" s="309"/>
      <c r="P1018" s="308"/>
      <c r="Q1018" s="40"/>
      <c r="R1018" s="41"/>
      <c r="S1018" s="309"/>
      <c r="T1018" s="308"/>
      <c r="U1018" s="40"/>
      <c r="V1018" s="41"/>
      <c r="W1018" s="309"/>
      <c r="X1018" s="308"/>
      <c r="Y1018" s="40"/>
      <c r="Z1018" s="43"/>
      <c r="AA1018" s="652"/>
      <c r="AB1018" s="653"/>
      <c r="AC1018" s="40"/>
      <c r="AD1018" s="41"/>
      <c r="AE1018" s="309"/>
      <c r="AF1018" s="29"/>
      <c r="AH1018" s="185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27">
        <v>33</v>
      </c>
      <c r="B1019" s="98" t="str">
        <f>IF(AG1019&lt;&gt;"",AH1019,"")</f>
        <v>Th.Thiên</v>
      </c>
      <c r="C1019" s="780" t="s">
        <v>0</v>
      </c>
      <c r="D1019" s="76" t="str">
        <f>AG1019&amp;".1"</f>
        <v>MC14.1</v>
      </c>
      <c r="E1019" s="15"/>
      <c r="F1019" s="16"/>
      <c r="G1019" s="16"/>
      <c r="H1019" s="18"/>
      <c r="I1019" s="15"/>
      <c r="J1019" s="18"/>
      <c r="K1019" s="645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4" t="s">
        <v>2196</v>
      </c>
      <c r="AH1019" s="185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26"/>
      <c r="B1020" s="101">
        <f>SUM(F1019:F1024,J1019:J1024,N1019:N1024,R1019:R1024,V1019:V1024,Z1019:Z1024,AD1019:AD1024)</f>
        <v>0</v>
      </c>
      <c r="C1020" s="781"/>
      <c r="D1020" s="75" t="str">
        <f>AG1019&amp;".2"</f>
        <v>MC14.2</v>
      </c>
      <c r="E1020" s="636"/>
      <c r="F1020" s="22"/>
      <c r="G1020" s="21"/>
      <c r="H1020" s="23"/>
      <c r="I1020" s="20"/>
      <c r="J1020" s="22"/>
      <c r="K1020" s="640"/>
      <c r="L1020" s="23"/>
      <c r="M1020" s="20"/>
      <c r="N1020" s="22"/>
      <c r="O1020" s="21"/>
      <c r="P1020" s="23"/>
      <c r="Q1020" s="20"/>
      <c r="R1020" s="24"/>
      <c r="S1020" s="637"/>
      <c r="T1020" s="23"/>
      <c r="U1020" s="20"/>
      <c r="V1020" s="24"/>
      <c r="W1020" s="637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85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26"/>
      <c r="B1021" s="99"/>
      <c r="C1021" s="782" t="s">
        <v>1</v>
      </c>
      <c r="D1021" s="75" t="str">
        <f>AG1019&amp;".3"</f>
        <v>MC14.3</v>
      </c>
      <c r="E1021" s="618"/>
      <c r="F1021" s="622"/>
      <c r="G1021" s="622"/>
      <c r="H1021" s="639"/>
      <c r="I1021" s="618"/>
      <c r="J1021" s="620"/>
      <c r="K1021" s="639"/>
      <c r="L1021" s="623"/>
      <c r="M1021" s="618"/>
      <c r="N1021" s="619"/>
      <c r="O1021" s="622"/>
      <c r="P1021" s="623"/>
      <c r="Q1021" s="618"/>
      <c r="R1021" s="620"/>
      <c r="S1021" s="622"/>
      <c r="T1021" s="623"/>
      <c r="U1021" s="618"/>
      <c r="V1021" s="619"/>
      <c r="W1021" s="622"/>
      <c r="X1021" s="623"/>
      <c r="Y1021" s="618"/>
      <c r="Z1021" s="619"/>
      <c r="AA1021" s="622"/>
      <c r="AB1021" s="623"/>
      <c r="AC1021" s="618"/>
      <c r="AD1021" s="620"/>
      <c r="AE1021" s="622"/>
      <c r="AF1021" s="29"/>
      <c r="AH1021" s="185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26"/>
      <c r="B1022" s="99"/>
      <c r="C1022" s="783"/>
      <c r="D1022" s="75" t="str">
        <f>AG1019&amp;".4"</f>
        <v>MC14.4</v>
      </c>
      <c r="E1022" s="20"/>
      <c r="F1022" s="21"/>
      <c r="G1022" s="637"/>
      <c r="H1022" s="640"/>
      <c r="I1022" s="20"/>
      <c r="J1022" s="22"/>
      <c r="K1022" s="638"/>
      <c r="L1022" s="23"/>
      <c r="M1022" s="20"/>
      <c r="N1022" s="22"/>
      <c r="O1022" s="637"/>
      <c r="P1022" s="23"/>
      <c r="Q1022" s="20"/>
      <c r="R1022" s="24"/>
      <c r="S1022" s="637"/>
      <c r="T1022" s="23"/>
      <c r="U1022" s="20"/>
      <c r="V1022" s="24"/>
      <c r="W1022" s="21"/>
      <c r="X1022" s="23"/>
      <c r="Y1022" s="20"/>
      <c r="Z1022" s="621"/>
      <c r="AA1022" s="692"/>
      <c r="AB1022" s="642"/>
      <c r="AC1022" s="20"/>
      <c r="AD1022" s="24"/>
      <c r="AE1022" s="21"/>
      <c r="AF1022" s="29"/>
      <c r="AH1022" s="185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26"/>
      <c r="B1023" s="99"/>
      <c r="C1023" s="784" t="s">
        <v>542</v>
      </c>
      <c r="D1023" s="75" t="str">
        <f>AG1019&amp;".5"</f>
        <v>MC14.5</v>
      </c>
      <c r="E1023" s="25"/>
      <c r="F1023" s="26"/>
      <c r="G1023" s="26"/>
      <c r="H1023" s="635"/>
      <c r="I1023" s="25"/>
      <c r="J1023" s="28"/>
      <c r="K1023" s="635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643"/>
      <c r="AB1023" s="644"/>
      <c r="AC1023" s="25"/>
      <c r="AD1023" s="27"/>
      <c r="AE1023" s="26"/>
      <c r="AF1023" s="29"/>
      <c r="AH1023" s="185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28"/>
      <c r="B1024" s="100"/>
      <c r="C1024" s="785"/>
      <c r="D1024" s="75" t="str">
        <f>AG1019&amp;".6"</f>
        <v>MC14.6</v>
      </c>
      <c r="E1024" s="40"/>
      <c r="F1024" s="309"/>
      <c r="G1024" s="309"/>
      <c r="H1024" s="650"/>
      <c r="I1024" s="40"/>
      <c r="J1024" s="42"/>
      <c r="K1024" s="650"/>
      <c r="L1024" s="308"/>
      <c r="M1024" s="40"/>
      <c r="N1024" s="42"/>
      <c r="O1024" s="309"/>
      <c r="P1024" s="308"/>
      <c r="Q1024" s="40"/>
      <c r="R1024" s="41"/>
      <c r="S1024" s="309"/>
      <c r="T1024" s="308"/>
      <c r="U1024" s="40"/>
      <c r="V1024" s="41"/>
      <c r="W1024" s="309"/>
      <c r="X1024" s="308"/>
      <c r="Y1024" s="40"/>
      <c r="Z1024" s="43"/>
      <c r="AA1024" s="652"/>
      <c r="AB1024" s="653"/>
      <c r="AC1024" s="40"/>
      <c r="AD1024" s="41"/>
      <c r="AE1024" s="309"/>
      <c r="AF1024" s="29"/>
      <c r="AH1024" s="185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27">
        <v>33</v>
      </c>
      <c r="B1025" s="98" t="str">
        <f>IF(AG1025&lt;&gt;"",AH1025,"")</f>
        <v>C.Trân</v>
      </c>
      <c r="C1025" s="780" t="s">
        <v>0</v>
      </c>
      <c r="D1025" s="76" t="str">
        <f>AG1025&amp;".1"</f>
        <v>MC15.1</v>
      </c>
      <c r="E1025" s="15" t="s">
        <v>1256</v>
      </c>
      <c r="F1025" s="16">
        <v>5</v>
      </c>
      <c r="G1025" s="16"/>
      <c r="H1025" s="18"/>
      <c r="I1025" s="15" t="s">
        <v>1256</v>
      </c>
      <c r="J1025" s="18">
        <v>5</v>
      </c>
      <c r="K1025" s="645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84" t="s">
        <v>2200</v>
      </c>
      <c r="AH1025" s="185" t="str">
        <f>IF(AG1025&lt;&gt;"",VLOOKUP(AG1025,MAGV!$B$6:$G$172,2,0),"")</f>
        <v>C.Trân</v>
      </c>
      <c r="AI1025" s="44">
        <f t="shared" si="20"/>
        <v>25</v>
      </c>
    </row>
    <row r="1026" spans="1:35" ht="12" customHeight="1" x14ac:dyDescent="0.25">
      <c r="A1026" s="326"/>
      <c r="B1026" s="101">
        <f>SUM(F1025:F1030,J1025:J1030,N1025:N1030,R1025:R1030,V1025:V1030,Z1025:Z1030,AD1025:AD1030)</f>
        <v>25</v>
      </c>
      <c r="C1026" s="781"/>
      <c r="D1026" s="75" t="str">
        <f>AG1025&amp;".2"</f>
        <v>MC15.2</v>
      </c>
      <c r="E1026" s="636"/>
      <c r="F1026" s="22"/>
      <c r="G1026" s="637" t="s">
        <v>4937</v>
      </c>
      <c r="H1026" s="23"/>
      <c r="I1026" s="20"/>
      <c r="J1026" s="22"/>
      <c r="K1026" s="638" t="s">
        <v>4937</v>
      </c>
      <c r="L1026" s="23"/>
      <c r="M1026" s="20"/>
      <c r="N1026" s="22"/>
      <c r="O1026" s="637"/>
      <c r="P1026" s="23"/>
      <c r="Q1026" s="20"/>
      <c r="R1026" s="24"/>
      <c r="S1026" s="637"/>
      <c r="T1026" s="23"/>
      <c r="U1026" s="20"/>
      <c r="V1026" s="24"/>
      <c r="W1026" s="637"/>
      <c r="X1026" s="23"/>
      <c r="Y1026" s="20"/>
      <c r="Z1026" s="24"/>
      <c r="AA1026" s="637"/>
      <c r="AB1026" s="23"/>
      <c r="AC1026" s="20"/>
      <c r="AD1026" s="24"/>
      <c r="AE1026" s="21"/>
      <c r="AF1026" s="23"/>
      <c r="AH1026" s="185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26"/>
      <c r="B1027" s="99"/>
      <c r="C1027" s="782" t="s">
        <v>1</v>
      </c>
      <c r="D1027" s="75" t="str">
        <f>AG1025&amp;".3"</f>
        <v>MC15.3</v>
      </c>
      <c r="E1027" s="618"/>
      <c r="F1027" s="622"/>
      <c r="G1027" s="622"/>
      <c r="H1027" s="639"/>
      <c r="I1027" s="618"/>
      <c r="J1027" s="620"/>
      <c r="K1027" s="639"/>
      <c r="L1027" s="623"/>
      <c r="M1027" s="618" t="s">
        <v>1256</v>
      </c>
      <c r="N1027" s="619">
        <v>5</v>
      </c>
      <c r="O1027" s="622"/>
      <c r="P1027" s="623"/>
      <c r="Q1027" s="618" t="s">
        <v>1256</v>
      </c>
      <c r="R1027" s="620">
        <v>5</v>
      </c>
      <c r="S1027" s="622"/>
      <c r="T1027" s="623"/>
      <c r="U1027" s="618" t="s">
        <v>1256</v>
      </c>
      <c r="V1027" s="619">
        <v>5</v>
      </c>
      <c r="W1027" s="622"/>
      <c r="X1027" s="623"/>
      <c r="Y1027" s="618"/>
      <c r="Z1027" s="619"/>
      <c r="AA1027" s="622"/>
      <c r="AB1027" s="623"/>
      <c r="AC1027" s="618"/>
      <c r="AD1027" s="620"/>
      <c r="AE1027" s="622"/>
      <c r="AF1027" s="29"/>
      <c r="AH1027" s="185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26"/>
      <c r="B1028" s="99"/>
      <c r="C1028" s="783"/>
      <c r="D1028" s="75" t="str">
        <f>AG1025&amp;".4"</f>
        <v>MC15.4</v>
      </c>
      <c r="E1028" s="20"/>
      <c r="F1028" s="21"/>
      <c r="G1028" s="637"/>
      <c r="H1028" s="640"/>
      <c r="I1028" s="20"/>
      <c r="J1028" s="22"/>
      <c r="K1028" s="638"/>
      <c r="L1028" s="23"/>
      <c r="M1028" s="20"/>
      <c r="N1028" s="22"/>
      <c r="O1028" s="637" t="s">
        <v>4666</v>
      </c>
      <c r="P1028" s="23"/>
      <c r="Q1028" s="20"/>
      <c r="R1028" s="24"/>
      <c r="S1028" s="637" t="s">
        <v>4666</v>
      </c>
      <c r="T1028" s="23"/>
      <c r="U1028" s="20"/>
      <c r="V1028" s="24"/>
      <c r="W1028" s="637" t="s">
        <v>4666</v>
      </c>
      <c r="X1028" s="23"/>
      <c r="Y1028" s="20"/>
      <c r="Z1028" s="621"/>
      <c r="AA1028" s="692"/>
      <c r="AB1028" s="642"/>
      <c r="AC1028" s="20"/>
      <c r="AD1028" s="24"/>
      <c r="AE1028" s="21"/>
      <c r="AF1028" s="29"/>
      <c r="AH1028" s="185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26"/>
      <c r="B1029" s="99"/>
      <c r="C1029" s="784" t="s">
        <v>542</v>
      </c>
      <c r="D1029" s="75" t="str">
        <f>AG1025&amp;".5"</f>
        <v>MC15.5</v>
      </c>
      <c r="E1029" s="25"/>
      <c r="F1029" s="26"/>
      <c r="G1029" s="26"/>
      <c r="H1029" s="635"/>
      <c r="I1029" s="25"/>
      <c r="J1029" s="28"/>
      <c r="K1029" s="635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643"/>
      <c r="AB1029" s="644"/>
      <c r="AC1029" s="25"/>
      <c r="AD1029" s="27"/>
      <c r="AE1029" s="26"/>
      <c r="AF1029" s="29"/>
      <c r="AH1029" s="185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28"/>
      <c r="B1030" s="100"/>
      <c r="C1030" s="785"/>
      <c r="D1030" s="75" t="str">
        <f>AG1025&amp;".6"</f>
        <v>MC15.6</v>
      </c>
      <c r="E1030" s="40"/>
      <c r="F1030" s="309"/>
      <c r="G1030" s="309"/>
      <c r="H1030" s="650"/>
      <c r="I1030" s="40"/>
      <c r="J1030" s="42"/>
      <c r="K1030" s="650"/>
      <c r="L1030" s="308"/>
      <c r="M1030" s="40"/>
      <c r="N1030" s="42"/>
      <c r="O1030" s="309"/>
      <c r="P1030" s="308"/>
      <c r="Q1030" s="40"/>
      <c r="R1030" s="41"/>
      <c r="S1030" s="309"/>
      <c r="T1030" s="308"/>
      <c r="U1030" s="40"/>
      <c r="V1030" s="41"/>
      <c r="W1030" s="309"/>
      <c r="X1030" s="308"/>
      <c r="Y1030" s="40"/>
      <c r="Z1030" s="43"/>
      <c r="AA1030" s="652"/>
      <c r="AB1030" s="653"/>
      <c r="AC1030" s="40"/>
      <c r="AD1030" s="41"/>
      <c r="AE1030" s="309"/>
      <c r="AF1030" s="29"/>
      <c r="AH1030" s="185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27">
        <v>33</v>
      </c>
      <c r="B1031" s="98" t="str">
        <f>IF(AG1031&lt;&gt;"",AH1031,"")</f>
        <v>C.Dung</v>
      </c>
      <c r="C1031" s="780" t="s">
        <v>0</v>
      </c>
      <c r="D1031" s="76" t="str">
        <f>AG1031&amp;".1"</f>
        <v>MC16.1</v>
      </c>
      <c r="E1031" s="15"/>
      <c r="F1031" s="16"/>
      <c r="G1031" s="16"/>
      <c r="H1031" s="18"/>
      <c r="I1031" s="15"/>
      <c r="J1031" s="18"/>
      <c r="K1031" s="645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4" t="s">
        <v>2149</v>
      </c>
      <c r="AH1031" s="185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26"/>
      <c r="B1032" s="101">
        <f>SUM(F1031:F1036,J1031:J1036,N1031:N1036,R1031:R1036,V1031:V1036,Z1031:Z1036,AD1031:AD1036)</f>
        <v>0</v>
      </c>
      <c r="C1032" s="781"/>
      <c r="D1032" s="75" t="str">
        <f>AG1031&amp;".2"</f>
        <v>MC16.2</v>
      </c>
      <c r="E1032" s="636"/>
      <c r="F1032" s="22"/>
      <c r="G1032" s="637"/>
      <c r="H1032" s="23"/>
      <c r="I1032" s="20"/>
      <c r="J1032" s="22"/>
      <c r="K1032" s="638"/>
      <c r="L1032" s="23"/>
      <c r="M1032" s="20"/>
      <c r="N1032" s="22"/>
      <c r="O1032" s="637"/>
      <c r="P1032" s="23"/>
      <c r="Q1032" s="20"/>
      <c r="R1032" s="24"/>
      <c r="S1032" s="637"/>
      <c r="T1032" s="23"/>
      <c r="U1032" s="20"/>
      <c r="V1032" s="24"/>
      <c r="W1032" s="637"/>
      <c r="X1032" s="23"/>
      <c r="Y1032" s="20"/>
      <c r="Z1032" s="24"/>
      <c r="AA1032" s="637"/>
      <c r="AB1032" s="23"/>
      <c r="AC1032" s="20"/>
      <c r="AD1032" s="24"/>
      <c r="AE1032" s="21"/>
      <c r="AF1032" s="23"/>
      <c r="AH1032" s="185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26"/>
      <c r="B1033" s="99"/>
      <c r="C1033" s="782" t="s">
        <v>1</v>
      </c>
      <c r="D1033" s="75" t="str">
        <f>AG1031&amp;".3"</f>
        <v>MC16.3</v>
      </c>
      <c r="E1033" s="618"/>
      <c r="F1033" s="622"/>
      <c r="G1033" s="622"/>
      <c r="H1033" s="639"/>
      <c r="I1033" s="618"/>
      <c r="J1033" s="620"/>
      <c r="K1033" s="639"/>
      <c r="L1033" s="623"/>
      <c r="M1033" s="618"/>
      <c r="N1033" s="619"/>
      <c r="O1033" s="622"/>
      <c r="P1033" s="623"/>
      <c r="Q1033" s="618"/>
      <c r="R1033" s="620"/>
      <c r="S1033" s="622"/>
      <c r="T1033" s="623"/>
      <c r="U1033" s="618"/>
      <c r="V1033" s="619"/>
      <c r="W1033" s="622"/>
      <c r="X1033" s="623"/>
      <c r="Y1033" s="618"/>
      <c r="Z1033" s="619"/>
      <c r="AA1033" s="622"/>
      <c r="AB1033" s="623"/>
      <c r="AC1033" s="618"/>
      <c r="AD1033" s="620"/>
      <c r="AE1033" s="622"/>
      <c r="AF1033" s="29"/>
      <c r="AH1033" s="185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26"/>
      <c r="B1034" s="99"/>
      <c r="C1034" s="783"/>
      <c r="D1034" s="75" t="str">
        <f>AG1031&amp;".4"</f>
        <v>MC16.4</v>
      </c>
      <c r="E1034" s="20"/>
      <c r="F1034" s="21"/>
      <c r="G1034" s="637"/>
      <c r="H1034" s="640"/>
      <c r="I1034" s="20"/>
      <c r="J1034" s="22"/>
      <c r="K1034" s="638"/>
      <c r="L1034" s="23"/>
      <c r="M1034" s="20"/>
      <c r="N1034" s="22"/>
      <c r="O1034" s="637"/>
      <c r="P1034" s="23"/>
      <c r="Q1034" s="20"/>
      <c r="R1034" s="24"/>
      <c r="S1034" s="637"/>
      <c r="T1034" s="23"/>
      <c r="U1034" s="20"/>
      <c r="V1034" s="24"/>
      <c r="W1034" s="21"/>
      <c r="X1034" s="23"/>
      <c r="Y1034" s="20"/>
      <c r="Z1034" s="621"/>
      <c r="AA1034" s="692"/>
      <c r="AB1034" s="642"/>
      <c r="AC1034" s="20"/>
      <c r="AD1034" s="24"/>
      <c r="AE1034" s="21"/>
      <c r="AF1034" s="29"/>
      <c r="AH1034" s="185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26"/>
      <c r="B1035" s="99"/>
      <c r="C1035" s="784" t="s">
        <v>542</v>
      </c>
      <c r="D1035" s="75" t="str">
        <f>AG1031&amp;".5"</f>
        <v>MC16.5</v>
      </c>
      <c r="E1035" s="25"/>
      <c r="F1035" s="26"/>
      <c r="G1035" s="26"/>
      <c r="H1035" s="635"/>
      <c r="I1035" s="25"/>
      <c r="J1035" s="28"/>
      <c r="K1035" s="635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643"/>
      <c r="AB1035" s="644"/>
      <c r="AC1035" s="25"/>
      <c r="AD1035" s="27"/>
      <c r="AE1035" s="26"/>
      <c r="AF1035" s="29"/>
      <c r="AH1035" s="185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28"/>
      <c r="B1036" s="100"/>
      <c r="C1036" s="785"/>
      <c r="D1036" s="75" t="str">
        <f>AG1031&amp;".6"</f>
        <v>MC16.6</v>
      </c>
      <c r="E1036" s="40"/>
      <c r="F1036" s="309"/>
      <c r="G1036" s="309"/>
      <c r="H1036" s="650"/>
      <c r="I1036" s="40"/>
      <c r="J1036" s="42"/>
      <c r="K1036" s="650"/>
      <c r="L1036" s="308"/>
      <c r="M1036" s="40"/>
      <c r="N1036" s="42"/>
      <c r="O1036" s="309"/>
      <c r="P1036" s="308"/>
      <c r="Q1036" s="40"/>
      <c r="R1036" s="41"/>
      <c r="S1036" s="309"/>
      <c r="T1036" s="308"/>
      <c r="U1036" s="40"/>
      <c r="V1036" s="41"/>
      <c r="W1036" s="309"/>
      <c r="X1036" s="308"/>
      <c r="Y1036" s="40"/>
      <c r="Z1036" s="43"/>
      <c r="AA1036" s="652"/>
      <c r="AB1036" s="653"/>
      <c r="AC1036" s="40"/>
      <c r="AD1036" s="41"/>
      <c r="AE1036" s="309"/>
      <c r="AF1036" s="29"/>
      <c r="AH1036" s="185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27">
        <v>33</v>
      </c>
      <c r="B1037" s="98" t="str">
        <f>IF(AG1037&lt;&gt;"",AH1037,"")</f>
        <v>C.Ân</v>
      </c>
      <c r="C1037" s="780" t="s">
        <v>0</v>
      </c>
      <c r="D1037" s="76" t="str">
        <f>AG1037&amp;".1"</f>
        <v>MC17.1</v>
      </c>
      <c r="E1037" s="15"/>
      <c r="F1037" s="16"/>
      <c r="G1037" s="16"/>
      <c r="H1037" s="18"/>
      <c r="I1037" s="15"/>
      <c r="J1037" s="18"/>
      <c r="K1037" s="645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4" t="s">
        <v>2154</v>
      </c>
      <c r="AH1037" s="185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26"/>
      <c r="B1038" s="101">
        <f>SUM(F1037:F1042,J1037:J1042,N1037:N1042,R1037:R1042,V1037:V1042,Z1037:Z1042,AD1037:AD1042)</f>
        <v>0</v>
      </c>
      <c r="C1038" s="781"/>
      <c r="D1038" s="75" t="str">
        <f>AG1037&amp;".2"</f>
        <v>MC17.2</v>
      </c>
      <c r="E1038" s="636"/>
      <c r="F1038" s="22"/>
      <c r="G1038" s="637"/>
      <c r="H1038" s="23"/>
      <c r="I1038" s="20"/>
      <c r="J1038" s="22"/>
      <c r="K1038" s="638"/>
      <c r="L1038" s="23"/>
      <c r="M1038" s="20"/>
      <c r="N1038" s="22"/>
      <c r="O1038" s="637"/>
      <c r="P1038" s="23"/>
      <c r="Q1038" s="20"/>
      <c r="R1038" s="24"/>
      <c r="S1038" s="637"/>
      <c r="T1038" s="23"/>
      <c r="U1038" s="20"/>
      <c r="V1038" s="24"/>
      <c r="W1038" s="637"/>
      <c r="X1038" s="23"/>
      <c r="Y1038" s="20"/>
      <c r="Z1038" s="24"/>
      <c r="AA1038" s="637"/>
      <c r="AB1038" s="23"/>
      <c r="AC1038" s="20"/>
      <c r="AD1038" s="24"/>
      <c r="AE1038" s="637"/>
      <c r="AF1038" s="23"/>
      <c r="AH1038" s="185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26"/>
      <c r="B1039" s="99"/>
      <c r="C1039" s="782" t="s">
        <v>1</v>
      </c>
      <c r="D1039" s="75" t="str">
        <f>AG1037&amp;".3"</f>
        <v>MC17.3</v>
      </c>
      <c r="E1039" s="618"/>
      <c r="F1039" s="622"/>
      <c r="G1039" s="622"/>
      <c r="H1039" s="639"/>
      <c r="I1039" s="618"/>
      <c r="J1039" s="620"/>
      <c r="K1039" s="639"/>
      <c r="L1039" s="623"/>
      <c r="M1039" s="618"/>
      <c r="N1039" s="619"/>
      <c r="O1039" s="622"/>
      <c r="P1039" s="623"/>
      <c r="Q1039" s="618"/>
      <c r="R1039" s="620"/>
      <c r="S1039" s="622"/>
      <c r="T1039" s="623"/>
      <c r="U1039" s="618"/>
      <c r="V1039" s="619"/>
      <c r="W1039" s="622"/>
      <c r="X1039" s="623"/>
      <c r="Y1039" s="618"/>
      <c r="Z1039" s="619"/>
      <c r="AA1039" s="622"/>
      <c r="AB1039" s="623"/>
      <c r="AC1039" s="618"/>
      <c r="AD1039" s="620"/>
      <c r="AE1039" s="622"/>
      <c r="AF1039" s="29"/>
      <c r="AH1039" s="185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26"/>
      <c r="B1040" s="99"/>
      <c r="C1040" s="783"/>
      <c r="D1040" s="75" t="str">
        <f>AG1037&amp;".4"</f>
        <v>MC17.4</v>
      </c>
      <c r="E1040" s="20"/>
      <c r="F1040" s="21"/>
      <c r="G1040" s="637"/>
      <c r="H1040" s="640"/>
      <c r="I1040" s="20"/>
      <c r="J1040" s="22"/>
      <c r="K1040" s="638"/>
      <c r="L1040" s="23"/>
      <c r="M1040" s="20"/>
      <c r="N1040" s="22"/>
      <c r="O1040" s="637"/>
      <c r="P1040" s="23"/>
      <c r="Q1040" s="20"/>
      <c r="R1040" s="24"/>
      <c r="S1040" s="637"/>
      <c r="T1040" s="23"/>
      <c r="U1040" s="20"/>
      <c r="V1040" s="24"/>
      <c r="W1040" s="637"/>
      <c r="X1040" s="23"/>
      <c r="Y1040" s="20"/>
      <c r="Z1040" s="621"/>
      <c r="AA1040" s="641"/>
      <c r="AB1040" s="642"/>
      <c r="AC1040" s="20"/>
      <c r="AD1040" s="24"/>
      <c r="AE1040" s="637"/>
      <c r="AF1040" s="29"/>
      <c r="AH1040" s="185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26"/>
      <c r="B1041" s="99"/>
      <c r="C1041" s="784" t="s">
        <v>542</v>
      </c>
      <c r="D1041" s="75" t="str">
        <f>AG1037&amp;".5"</f>
        <v>MC17.5</v>
      </c>
      <c r="E1041" s="25"/>
      <c r="F1041" s="26"/>
      <c r="G1041" s="26"/>
      <c r="H1041" s="635"/>
      <c r="I1041" s="25"/>
      <c r="J1041" s="28"/>
      <c r="K1041" s="635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643"/>
      <c r="AB1041" s="644"/>
      <c r="AC1041" s="25"/>
      <c r="AD1041" s="27"/>
      <c r="AE1041" s="26"/>
      <c r="AF1041" s="29"/>
      <c r="AH1041" s="185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28"/>
      <c r="B1042" s="100"/>
      <c r="C1042" s="785"/>
      <c r="D1042" s="75" t="str">
        <f>AG1037&amp;".6"</f>
        <v>MC17.6</v>
      </c>
      <c r="E1042" s="40"/>
      <c r="F1042" s="309"/>
      <c r="G1042" s="309"/>
      <c r="H1042" s="650"/>
      <c r="I1042" s="40"/>
      <c r="J1042" s="42"/>
      <c r="K1042" s="650"/>
      <c r="L1042" s="308"/>
      <c r="M1042" s="40"/>
      <c r="N1042" s="42"/>
      <c r="O1042" s="309"/>
      <c r="P1042" s="308"/>
      <c r="Q1042" s="40"/>
      <c r="R1042" s="41"/>
      <c r="S1042" s="309"/>
      <c r="T1042" s="308"/>
      <c r="U1042" s="40"/>
      <c r="V1042" s="41"/>
      <c r="W1042" s="309"/>
      <c r="X1042" s="308"/>
      <c r="Y1042" s="40"/>
      <c r="Z1042" s="43"/>
      <c r="AA1042" s="652"/>
      <c r="AB1042" s="653"/>
      <c r="AC1042" s="40"/>
      <c r="AD1042" s="41"/>
      <c r="AE1042" s="309"/>
      <c r="AF1042" s="29"/>
      <c r="AH1042" s="185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27">
        <v>33</v>
      </c>
      <c r="B1043" s="98" t="str">
        <f>IF(AG1043&lt;&gt;"",AH1043,"")</f>
        <v>C.Thúy</v>
      </c>
      <c r="C1043" s="780" t="s">
        <v>0</v>
      </c>
      <c r="D1043" s="76" t="str">
        <f>AG1043&amp;".1"</f>
        <v>MC18.1</v>
      </c>
      <c r="E1043" s="15"/>
      <c r="F1043" s="16"/>
      <c r="G1043" s="16"/>
      <c r="H1043" s="18"/>
      <c r="I1043" s="15"/>
      <c r="J1043" s="18"/>
      <c r="K1043" s="645"/>
      <c r="L1043" s="19"/>
      <c r="M1043" s="15" t="s">
        <v>2148</v>
      </c>
      <c r="N1043" s="18">
        <v>5</v>
      </c>
      <c r="O1043" s="16"/>
      <c r="P1043" s="19"/>
      <c r="Q1043" s="15"/>
      <c r="R1043" s="17"/>
      <c r="S1043" s="16"/>
      <c r="T1043" s="19"/>
      <c r="U1043" s="15" t="s">
        <v>2148</v>
      </c>
      <c r="V1043" s="18">
        <v>5</v>
      </c>
      <c r="W1043" s="16"/>
      <c r="X1043" s="19"/>
      <c r="Y1043" s="15" t="s">
        <v>2148</v>
      </c>
      <c r="Z1043" s="18">
        <v>5</v>
      </c>
      <c r="AA1043" s="16"/>
      <c r="AB1043" s="19"/>
      <c r="AC1043" s="15"/>
      <c r="AD1043" s="17"/>
      <c r="AE1043" s="16"/>
      <c r="AF1043" s="19"/>
      <c r="AG1043" s="184" t="s">
        <v>4687</v>
      </c>
      <c r="AH1043" s="185" t="str">
        <f>IF(AG1043&lt;&gt;"",VLOOKUP(AG1043,MAGV!$B$6:$G$172,2,0),"")</f>
        <v>C.Thúy</v>
      </c>
      <c r="AI1043" s="44">
        <f t="shared" ref="AI1043:AI1047" si="21">IF(AG1043&lt;&gt;"",B1044,"")</f>
        <v>35</v>
      </c>
    </row>
    <row r="1044" spans="1:35" ht="12" customHeight="1" x14ac:dyDescent="0.25">
      <c r="A1044" s="326"/>
      <c r="B1044" s="101">
        <f>SUM(F1043:F1048,J1043:J1048,N1043:N1048,R1043:R1048,V1043:V1048,Z1043:Z1048,AD1043:AD1048)</f>
        <v>35</v>
      </c>
      <c r="C1044" s="781"/>
      <c r="D1044" s="75" t="str">
        <f>AG1043&amp;".2"</f>
        <v>MC18.2</v>
      </c>
      <c r="E1044" s="636"/>
      <c r="F1044" s="22"/>
      <c r="G1044" s="637"/>
      <c r="H1044" s="23"/>
      <c r="I1044" s="20"/>
      <c r="J1044" s="22"/>
      <c r="K1044" s="638"/>
      <c r="L1044" s="23"/>
      <c r="M1044" s="20"/>
      <c r="N1044" s="22"/>
      <c r="O1044" s="637" t="s">
        <v>4702</v>
      </c>
      <c r="P1044" s="23"/>
      <c r="Q1044" s="20"/>
      <c r="R1044" s="24"/>
      <c r="S1044" s="637"/>
      <c r="T1044" s="23"/>
      <c r="U1044" s="20"/>
      <c r="V1044" s="24"/>
      <c r="W1044" s="637" t="s">
        <v>4702</v>
      </c>
      <c r="X1044" s="23"/>
      <c r="Y1044" s="20"/>
      <c r="Z1044" s="24"/>
      <c r="AA1044" s="489" t="s">
        <v>5083</v>
      </c>
      <c r="AB1044" s="23"/>
      <c r="AC1044" s="20"/>
      <c r="AD1044" s="24"/>
      <c r="AE1044" s="637"/>
      <c r="AF1044" s="23"/>
      <c r="AH1044" s="185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26"/>
      <c r="B1045" s="99"/>
      <c r="C1045" s="782" t="s">
        <v>1</v>
      </c>
      <c r="D1045" s="75" t="str">
        <f>AG1043&amp;".3"</f>
        <v>MC18.3</v>
      </c>
      <c r="E1045" s="618" t="s">
        <v>2148</v>
      </c>
      <c r="F1045" s="622">
        <v>5</v>
      </c>
      <c r="G1045" s="622"/>
      <c r="H1045" s="639"/>
      <c r="I1045" s="618" t="s">
        <v>2148</v>
      </c>
      <c r="J1045" s="620">
        <v>5</v>
      </c>
      <c r="K1045" s="639"/>
      <c r="L1045" s="623"/>
      <c r="M1045" s="618" t="s">
        <v>2148</v>
      </c>
      <c r="N1045" s="619">
        <v>5</v>
      </c>
      <c r="O1045" s="622"/>
      <c r="P1045" s="623"/>
      <c r="Q1045" s="618"/>
      <c r="R1045" s="620"/>
      <c r="S1045" s="622"/>
      <c r="T1045" s="623"/>
      <c r="U1045" s="618"/>
      <c r="V1045" s="619"/>
      <c r="W1045" s="622"/>
      <c r="X1045" s="623"/>
      <c r="Y1045" s="618" t="s">
        <v>2148</v>
      </c>
      <c r="Z1045" s="619">
        <v>5</v>
      </c>
      <c r="AA1045" s="622"/>
      <c r="AB1045" s="623"/>
      <c r="AC1045" s="618"/>
      <c r="AD1045" s="620"/>
      <c r="AE1045" s="622"/>
      <c r="AF1045" s="29"/>
      <c r="AH1045" s="185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26"/>
      <c r="B1046" s="99"/>
      <c r="C1046" s="783"/>
      <c r="D1046" s="75" t="str">
        <f>AG1043&amp;".4"</f>
        <v>MC18.4</v>
      </c>
      <c r="E1046" s="20"/>
      <c r="F1046" s="21"/>
      <c r="G1046" s="637" t="s">
        <v>4702</v>
      </c>
      <c r="H1046" s="640"/>
      <c r="I1046" s="20"/>
      <c r="J1046" s="22"/>
      <c r="K1046" s="638" t="s">
        <v>4702</v>
      </c>
      <c r="L1046" s="23"/>
      <c r="M1046" s="20"/>
      <c r="N1046" s="22"/>
      <c r="O1046" s="637" t="s">
        <v>4702</v>
      </c>
      <c r="P1046" s="23"/>
      <c r="Q1046" s="20"/>
      <c r="R1046" s="24"/>
      <c r="S1046" s="637"/>
      <c r="T1046" s="23"/>
      <c r="U1046" s="20"/>
      <c r="V1046" s="24"/>
      <c r="W1046" s="637"/>
      <c r="X1046" s="23"/>
      <c r="Y1046" s="20"/>
      <c r="Z1046" s="621"/>
      <c r="AA1046" s="744" t="s">
        <v>5083</v>
      </c>
      <c r="AB1046" s="642"/>
      <c r="AC1046" s="20"/>
      <c r="AD1046" s="24"/>
      <c r="AE1046" s="637"/>
      <c r="AF1046" s="29"/>
      <c r="AH1046" s="185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26"/>
      <c r="B1047" s="99"/>
      <c r="C1047" s="784" t="s">
        <v>542</v>
      </c>
      <c r="D1047" s="75" t="str">
        <f>AG1043&amp;".5"</f>
        <v>MC18.5</v>
      </c>
      <c r="E1047" s="25"/>
      <c r="F1047" s="26"/>
      <c r="G1047" s="26"/>
      <c r="H1047" s="635"/>
      <c r="I1047" s="25"/>
      <c r="J1047" s="28"/>
      <c r="K1047" s="635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643"/>
      <c r="AB1047" s="644"/>
      <c r="AC1047" s="25"/>
      <c r="AD1047" s="27"/>
      <c r="AE1047" s="26"/>
      <c r="AF1047" s="29"/>
      <c r="AH1047" s="185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28"/>
      <c r="B1048" s="100"/>
      <c r="C1048" s="785"/>
      <c r="D1048" s="75" t="str">
        <f>AG1043&amp;".6"</f>
        <v>MC18.6</v>
      </c>
      <c r="E1048" s="40"/>
      <c r="F1048" s="309"/>
      <c r="G1048" s="309"/>
      <c r="H1048" s="650"/>
      <c r="I1048" s="40"/>
      <c r="J1048" s="42"/>
      <c r="K1048" s="650"/>
      <c r="L1048" s="308"/>
      <c r="M1048" s="40"/>
      <c r="N1048" s="42"/>
      <c r="O1048" s="309"/>
      <c r="P1048" s="308"/>
      <c r="Q1048" s="40"/>
      <c r="R1048" s="41"/>
      <c r="S1048" s="309"/>
      <c r="T1048" s="308"/>
      <c r="U1048" s="40"/>
      <c r="V1048" s="41"/>
      <c r="W1048" s="309"/>
      <c r="X1048" s="308"/>
      <c r="Y1048" s="40"/>
      <c r="Z1048" s="43"/>
      <c r="AA1048" s="652"/>
      <c r="AB1048" s="653"/>
      <c r="AC1048" s="40"/>
      <c r="AD1048" s="41"/>
      <c r="AE1048" s="309"/>
      <c r="AF1048" s="29"/>
      <c r="AH1048" s="185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27">
        <v>33</v>
      </c>
      <c r="B1049" s="98" t="str">
        <f>IF(AG1049&lt;&gt;"",AH1049,"")</f>
        <v>Th.NgDũng</v>
      </c>
      <c r="C1049" s="780" t="s">
        <v>0</v>
      </c>
      <c r="D1049" s="76" t="str">
        <f>AG1049&amp;".1"</f>
        <v>MC19.1</v>
      </c>
      <c r="E1049" s="15"/>
      <c r="F1049" s="16"/>
      <c r="G1049" s="16"/>
      <c r="H1049" s="18"/>
      <c r="I1049" s="15"/>
      <c r="J1049" s="18"/>
      <c r="K1049" s="645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4" t="s">
        <v>4903</v>
      </c>
      <c r="AH1049" s="185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26"/>
      <c r="B1050" s="101">
        <f>SUM(F1049:F1054,J1049:J1054,N1049:N1054,R1049:R1054,V1049:V1054,Z1049:Z1054,AD1049:AD1054)</f>
        <v>0</v>
      </c>
      <c r="C1050" s="781"/>
      <c r="D1050" s="75" t="str">
        <f>AG1049&amp;".2"</f>
        <v>MC19.2</v>
      </c>
      <c r="E1050" s="636"/>
      <c r="F1050" s="22"/>
      <c r="G1050" s="637"/>
      <c r="H1050" s="23"/>
      <c r="I1050" s="20"/>
      <c r="J1050" s="22"/>
      <c r="K1050" s="638"/>
      <c r="L1050" s="23"/>
      <c r="M1050" s="20"/>
      <c r="N1050" s="22"/>
      <c r="O1050" s="637"/>
      <c r="P1050" s="23"/>
      <c r="Q1050" s="20"/>
      <c r="R1050" s="24"/>
      <c r="S1050" s="637"/>
      <c r="T1050" s="23"/>
      <c r="U1050" s="20"/>
      <c r="V1050" s="24"/>
      <c r="W1050" s="637"/>
      <c r="X1050" s="23"/>
      <c r="Y1050" s="20"/>
      <c r="Z1050" s="24"/>
      <c r="AA1050" s="637"/>
      <c r="AB1050" s="23"/>
      <c r="AC1050" s="20"/>
      <c r="AD1050" s="24"/>
      <c r="AE1050" s="637"/>
      <c r="AF1050" s="23"/>
      <c r="AH1050" s="185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26"/>
      <c r="B1051" s="99"/>
      <c r="C1051" s="782" t="s">
        <v>1</v>
      </c>
      <c r="D1051" s="75" t="str">
        <f>AG1049&amp;".3"</f>
        <v>MC19.3</v>
      </c>
      <c r="E1051" s="618"/>
      <c r="F1051" s="622"/>
      <c r="G1051" s="622"/>
      <c r="H1051" s="639"/>
      <c r="I1051" s="618"/>
      <c r="J1051" s="620"/>
      <c r="K1051" s="639"/>
      <c r="L1051" s="623"/>
      <c r="M1051" s="618"/>
      <c r="N1051" s="619"/>
      <c r="O1051" s="622"/>
      <c r="P1051" s="623"/>
      <c r="Q1051" s="618"/>
      <c r="R1051" s="620"/>
      <c r="S1051" s="622"/>
      <c r="T1051" s="623"/>
      <c r="U1051" s="618"/>
      <c r="V1051" s="619"/>
      <c r="W1051" s="622"/>
      <c r="X1051" s="623"/>
      <c r="Y1051" s="618"/>
      <c r="Z1051" s="619"/>
      <c r="AA1051" s="622"/>
      <c r="AB1051" s="623"/>
      <c r="AC1051" s="618"/>
      <c r="AD1051" s="620"/>
      <c r="AE1051" s="622"/>
      <c r="AF1051" s="29"/>
      <c r="AH1051" s="185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26"/>
      <c r="B1052" s="99"/>
      <c r="C1052" s="783"/>
      <c r="D1052" s="75" t="str">
        <f>AG1049&amp;".4"</f>
        <v>MC19.4</v>
      </c>
      <c r="E1052" s="20"/>
      <c r="F1052" s="21"/>
      <c r="G1052" s="637"/>
      <c r="H1052" s="640"/>
      <c r="I1052" s="20"/>
      <c r="J1052" s="22"/>
      <c r="K1052" s="638"/>
      <c r="L1052" s="23"/>
      <c r="M1052" s="20"/>
      <c r="N1052" s="22"/>
      <c r="O1052" s="637"/>
      <c r="P1052" s="23"/>
      <c r="Q1052" s="20"/>
      <c r="R1052" s="24"/>
      <c r="S1052" s="637"/>
      <c r="T1052" s="23"/>
      <c r="U1052" s="20"/>
      <c r="V1052" s="24"/>
      <c r="W1052" s="21"/>
      <c r="X1052" s="23"/>
      <c r="Y1052" s="20"/>
      <c r="Z1052" s="621"/>
      <c r="AA1052" s="641"/>
      <c r="AB1052" s="642"/>
      <c r="AC1052" s="20"/>
      <c r="AD1052" s="24"/>
      <c r="AE1052" s="637"/>
      <c r="AF1052" s="29"/>
      <c r="AH1052" s="185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26"/>
      <c r="B1053" s="99"/>
      <c r="C1053" s="784" t="s">
        <v>542</v>
      </c>
      <c r="D1053" s="75" t="str">
        <f>AG1049&amp;".5"</f>
        <v>MC19.5</v>
      </c>
      <c r="E1053" s="25"/>
      <c r="F1053" s="26"/>
      <c r="G1053" s="26"/>
      <c r="H1053" s="635"/>
      <c r="I1053" s="25"/>
      <c r="J1053" s="28"/>
      <c r="K1053" s="635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643"/>
      <c r="AB1053" s="644"/>
      <c r="AC1053" s="25"/>
      <c r="AD1053" s="27"/>
      <c r="AE1053" s="26"/>
      <c r="AF1053" s="29"/>
      <c r="AH1053" s="185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28"/>
      <c r="B1054" s="100"/>
      <c r="C1054" s="785"/>
      <c r="D1054" s="75" t="str">
        <f>AG1049&amp;".6"</f>
        <v>MC19.6</v>
      </c>
      <c r="E1054" s="40"/>
      <c r="F1054" s="309"/>
      <c r="G1054" s="309"/>
      <c r="H1054" s="650"/>
      <c r="I1054" s="40"/>
      <c r="J1054" s="42"/>
      <c r="K1054" s="650"/>
      <c r="L1054" s="308"/>
      <c r="M1054" s="40"/>
      <c r="N1054" s="42"/>
      <c r="O1054" s="309"/>
      <c r="P1054" s="308"/>
      <c r="Q1054" s="40"/>
      <c r="R1054" s="41"/>
      <c r="S1054" s="309"/>
      <c r="T1054" s="308"/>
      <c r="U1054" s="40"/>
      <c r="V1054" s="41"/>
      <c r="W1054" s="309"/>
      <c r="X1054" s="308"/>
      <c r="Y1054" s="40"/>
      <c r="Z1054" s="43"/>
      <c r="AA1054" s="652"/>
      <c r="AB1054" s="653"/>
      <c r="AC1054" s="40"/>
      <c r="AD1054" s="41"/>
      <c r="AE1054" s="309"/>
      <c r="AF1054" s="29"/>
      <c r="AH1054" s="185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27">
        <v>34</v>
      </c>
      <c r="B1055" s="98" t="str">
        <f>IF(AG1055&lt;&gt;"",AH1055,"")</f>
        <v>C.Lưu</v>
      </c>
      <c r="C1055" s="780" t="s">
        <v>0</v>
      </c>
      <c r="D1055" s="76" t="str">
        <f>AG1055&amp;".1"</f>
        <v>HD1.1</v>
      </c>
      <c r="E1055" s="15"/>
      <c r="F1055" s="16"/>
      <c r="G1055" s="16"/>
      <c r="H1055" s="18"/>
      <c r="I1055" s="15"/>
      <c r="J1055" s="18"/>
      <c r="K1055" s="645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4" t="s">
        <v>4784</v>
      </c>
      <c r="AH1055" s="185" t="str">
        <f>IF(AG1055&lt;&gt;"",VLOOKUP(AG1055,MAGV!$B$6:$G$192,2,0),"")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26"/>
      <c r="B1056" s="101">
        <f>SUM(F1055:F1060,J1055:J1060,N1055:N1060,R1055:R1060,V1055:V1060,Z1055:Z1060,AD1055:AD1060)</f>
        <v>0</v>
      </c>
      <c r="C1056" s="781"/>
      <c r="D1056" s="75" t="str">
        <f>AG1055&amp;".2"</f>
        <v>HD1.2</v>
      </c>
      <c r="E1056" s="636"/>
      <c r="F1056" s="22"/>
      <c r="G1056" s="637"/>
      <c r="H1056" s="23"/>
      <c r="I1056" s="20"/>
      <c r="J1056" s="22"/>
      <c r="K1056" s="638"/>
      <c r="L1056" s="23"/>
      <c r="M1056" s="20"/>
      <c r="N1056" s="22"/>
      <c r="O1056" s="637"/>
      <c r="P1056" s="23"/>
      <c r="Q1056" s="20"/>
      <c r="R1056" s="24"/>
      <c r="S1056" s="637"/>
      <c r="T1056" s="23"/>
      <c r="U1056" s="20"/>
      <c r="V1056" s="24"/>
      <c r="W1056" s="637"/>
      <c r="X1056" s="23"/>
      <c r="Y1056" s="20"/>
      <c r="Z1056" s="24"/>
      <c r="AA1056" s="637"/>
      <c r="AB1056" s="23"/>
      <c r="AC1056" s="20"/>
      <c r="AD1056" s="24"/>
      <c r="AE1056" s="637"/>
      <c r="AF1056" s="23"/>
      <c r="AH1056" s="185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26"/>
      <c r="B1057" s="99"/>
      <c r="C1057" s="782" t="s">
        <v>1</v>
      </c>
      <c r="D1057" s="75" t="str">
        <f>AG1055&amp;".3"</f>
        <v>HD1.3</v>
      </c>
      <c r="E1057" s="618"/>
      <c r="F1057" s="622"/>
      <c r="G1057" s="622"/>
      <c r="H1057" s="639"/>
      <c r="I1057" s="618"/>
      <c r="J1057" s="620"/>
      <c r="K1057" s="639"/>
      <c r="L1057" s="623"/>
      <c r="M1057" s="618"/>
      <c r="N1057" s="619"/>
      <c r="O1057" s="622"/>
      <c r="P1057" s="623"/>
      <c r="Q1057" s="618"/>
      <c r="R1057" s="620"/>
      <c r="S1057" s="622"/>
      <c r="T1057" s="623"/>
      <c r="U1057" s="618"/>
      <c r="V1057" s="619"/>
      <c r="W1057" s="622"/>
      <c r="X1057" s="623"/>
      <c r="Y1057" s="618"/>
      <c r="Z1057" s="619"/>
      <c r="AA1057" s="622"/>
      <c r="AB1057" s="623"/>
      <c r="AC1057" s="618"/>
      <c r="AD1057" s="620"/>
      <c r="AE1057" s="622"/>
      <c r="AF1057" s="29"/>
      <c r="AH1057" s="185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26"/>
      <c r="B1058" s="99"/>
      <c r="C1058" s="783"/>
      <c r="D1058" s="75" t="str">
        <f>AG1055&amp;".4"</f>
        <v>HD1.4</v>
      </c>
      <c r="E1058" s="20"/>
      <c r="F1058" s="21"/>
      <c r="G1058" s="637"/>
      <c r="H1058" s="640"/>
      <c r="I1058" s="20"/>
      <c r="J1058" s="22"/>
      <c r="K1058" s="638"/>
      <c r="L1058" s="23"/>
      <c r="M1058" s="20"/>
      <c r="N1058" s="22"/>
      <c r="O1058" s="637"/>
      <c r="P1058" s="23"/>
      <c r="Q1058" s="20"/>
      <c r="R1058" s="24"/>
      <c r="S1058" s="637"/>
      <c r="T1058" s="23"/>
      <c r="U1058" s="20"/>
      <c r="V1058" s="24"/>
      <c r="W1058" s="637"/>
      <c r="X1058" s="23"/>
      <c r="Y1058" s="20"/>
      <c r="Z1058" s="621"/>
      <c r="AA1058" s="641"/>
      <c r="AB1058" s="642"/>
      <c r="AC1058" s="20"/>
      <c r="AD1058" s="24"/>
      <c r="AE1058" s="637"/>
      <c r="AF1058" s="29"/>
      <c r="AH1058" s="185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26"/>
      <c r="B1059" s="99"/>
      <c r="C1059" s="784" t="s">
        <v>542</v>
      </c>
      <c r="D1059" s="75" t="str">
        <f>AG1055&amp;".5"</f>
        <v>HD1.5</v>
      </c>
      <c r="E1059" s="25"/>
      <c r="F1059" s="26"/>
      <c r="G1059" s="26"/>
      <c r="H1059" s="635"/>
      <c r="I1059" s="25"/>
      <c r="J1059" s="28"/>
      <c r="K1059" s="635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643"/>
      <c r="AB1059" s="644"/>
      <c r="AC1059" s="25"/>
      <c r="AD1059" s="27"/>
      <c r="AE1059" s="26"/>
      <c r="AF1059" s="29"/>
      <c r="AH1059" s="185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28"/>
      <c r="B1060" s="100"/>
      <c r="C1060" s="785"/>
      <c r="D1060" s="75" t="str">
        <f>AG1055&amp;".6"</f>
        <v>HD1.6</v>
      </c>
      <c r="E1060" s="40"/>
      <c r="F1060" s="309"/>
      <c r="G1060" s="309"/>
      <c r="H1060" s="650"/>
      <c r="I1060" s="40"/>
      <c r="J1060" s="42"/>
      <c r="K1060" s="650"/>
      <c r="L1060" s="308"/>
      <c r="M1060" s="40"/>
      <c r="N1060" s="42"/>
      <c r="O1060" s="309"/>
      <c r="P1060" s="308"/>
      <c r="Q1060" s="40"/>
      <c r="R1060" s="41"/>
      <c r="S1060" s="309"/>
      <c r="T1060" s="308"/>
      <c r="U1060" s="40"/>
      <c r="V1060" s="41"/>
      <c r="W1060" s="309"/>
      <c r="X1060" s="308"/>
      <c r="Y1060" s="40"/>
      <c r="Z1060" s="43"/>
      <c r="AA1060" s="652"/>
      <c r="AB1060" s="653"/>
      <c r="AC1060" s="40"/>
      <c r="AD1060" s="41"/>
      <c r="AE1060" s="309"/>
      <c r="AF1060" s="29"/>
      <c r="AH1060" s="185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27">
        <v>35</v>
      </c>
      <c r="B1061" s="98" t="str">
        <f>IF(AG1061&lt;&gt;"",AH1061,"")</f>
        <v>C.Uyên Minh</v>
      </c>
      <c r="C1061" s="780" t="s">
        <v>0</v>
      </c>
      <c r="D1061" s="76" t="str">
        <f>AG1061&amp;".1"</f>
        <v>HD2.1</v>
      </c>
      <c r="E1061" s="15"/>
      <c r="F1061" s="16"/>
      <c r="G1061" s="16"/>
      <c r="H1061" s="18"/>
      <c r="I1061" s="15"/>
      <c r="J1061" s="18"/>
      <c r="K1061" s="645"/>
      <c r="L1061" s="19"/>
      <c r="M1061" s="15" t="s">
        <v>3218</v>
      </c>
      <c r="N1061" s="18">
        <v>4</v>
      </c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84" t="s">
        <v>4931</v>
      </c>
      <c r="AH1061" s="185" t="str">
        <f>IF(AG1061&lt;&gt;"",VLOOKUP(AG1061,MAGV!$B$6:$G$192,2,0),"")</f>
        <v>C.Uyên Minh</v>
      </c>
      <c r="AI1061" s="44">
        <f t="shared" ref="AI1061:AI1066" si="24">IF(AG1061&lt;&gt;"",B1062,"")</f>
        <v>8</v>
      </c>
    </row>
    <row r="1062" spans="1:35" ht="12" customHeight="1" x14ac:dyDescent="0.25">
      <c r="A1062" s="326"/>
      <c r="B1062" s="101">
        <f>SUM(F1061:F1066,J1061:J1066,N1061:N1066,R1061:R1066,V1061:V1066,Z1061:Z1066,AD1061:AD1066)</f>
        <v>8</v>
      </c>
      <c r="C1062" s="781"/>
      <c r="D1062" s="75" t="str">
        <f>AG1061&amp;".2"</f>
        <v>HD2.2</v>
      </c>
      <c r="E1062" s="636"/>
      <c r="F1062" s="22"/>
      <c r="G1062" s="637"/>
      <c r="H1062" s="23"/>
      <c r="I1062" s="20"/>
      <c r="J1062" s="22"/>
      <c r="K1062" s="638"/>
      <c r="L1062" s="23"/>
      <c r="M1062" s="20"/>
      <c r="N1062" s="22"/>
      <c r="O1062" s="637" t="s">
        <v>4694</v>
      </c>
      <c r="P1062" s="23"/>
      <c r="Q1062" s="20"/>
      <c r="R1062" s="24"/>
      <c r="S1062" s="637"/>
      <c r="T1062" s="23"/>
      <c r="U1062" s="20"/>
      <c r="V1062" s="24"/>
      <c r="W1062" s="637"/>
      <c r="X1062" s="23"/>
      <c r="Y1062" s="20"/>
      <c r="Z1062" s="24"/>
      <c r="AA1062" s="637"/>
      <c r="AB1062" s="23"/>
      <c r="AC1062" s="20"/>
      <c r="AD1062" s="24"/>
      <c r="AE1062" s="637"/>
      <c r="AF1062" s="23"/>
      <c r="AH1062" s="185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26"/>
      <c r="B1063" s="99"/>
      <c r="C1063" s="782" t="s">
        <v>1</v>
      </c>
      <c r="D1063" s="75" t="str">
        <f>AG1061&amp;".3"</f>
        <v>HD2.3</v>
      </c>
      <c r="E1063" s="618"/>
      <c r="F1063" s="622"/>
      <c r="G1063" s="622"/>
      <c r="H1063" s="639"/>
      <c r="I1063" s="618"/>
      <c r="J1063" s="620"/>
      <c r="K1063" s="639"/>
      <c r="L1063" s="623"/>
      <c r="M1063" s="618" t="s">
        <v>3218</v>
      </c>
      <c r="N1063" s="619">
        <v>4</v>
      </c>
      <c r="O1063" s="622"/>
      <c r="P1063" s="623"/>
      <c r="Q1063" s="618"/>
      <c r="R1063" s="620"/>
      <c r="S1063" s="622"/>
      <c r="T1063" s="623"/>
      <c r="U1063" s="618"/>
      <c r="V1063" s="619"/>
      <c r="W1063" s="622"/>
      <c r="X1063" s="623"/>
      <c r="Y1063" s="618"/>
      <c r="Z1063" s="619"/>
      <c r="AA1063" s="622"/>
      <c r="AB1063" s="623"/>
      <c r="AC1063" s="618"/>
      <c r="AD1063" s="620"/>
      <c r="AE1063" s="622"/>
      <c r="AF1063" s="29"/>
      <c r="AH1063" s="185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26"/>
      <c r="B1064" s="99"/>
      <c r="C1064" s="783"/>
      <c r="D1064" s="75" t="str">
        <f>AG1061&amp;".4"</f>
        <v>HD2.4</v>
      </c>
      <c r="E1064" s="20"/>
      <c r="F1064" s="21"/>
      <c r="G1064" s="637"/>
      <c r="H1064" s="640"/>
      <c r="I1064" s="20"/>
      <c r="J1064" s="22"/>
      <c r="K1064" s="638"/>
      <c r="L1064" s="23"/>
      <c r="M1064" s="20"/>
      <c r="N1064" s="22"/>
      <c r="O1064" s="637" t="s">
        <v>4671</v>
      </c>
      <c r="P1064" s="23"/>
      <c r="Q1064" s="20"/>
      <c r="R1064" s="24"/>
      <c r="S1064" s="637"/>
      <c r="T1064" s="23"/>
      <c r="U1064" s="20"/>
      <c r="V1064" s="24"/>
      <c r="W1064" s="637"/>
      <c r="X1064" s="23"/>
      <c r="Y1064" s="20"/>
      <c r="Z1064" s="621"/>
      <c r="AA1064" s="641"/>
      <c r="AB1064" s="642"/>
      <c r="AC1064" s="20"/>
      <c r="AD1064" s="24"/>
      <c r="AE1064" s="637"/>
      <c r="AF1064" s="29"/>
      <c r="AH1064" s="185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26"/>
      <c r="B1065" s="99"/>
      <c r="C1065" s="784" t="s">
        <v>542</v>
      </c>
      <c r="D1065" s="75" t="str">
        <f>AG1061&amp;".5"</f>
        <v>HD2.5</v>
      </c>
      <c r="E1065" s="25"/>
      <c r="F1065" s="26"/>
      <c r="G1065" s="26"/>
      <c r="H1065" s="635"/>
      <c r="I1065" s="25"/>
      <c r="J1065" s="28"/>
      <c r="K1065" s="635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643"/>
      <c r="AB1065" s="644"/>
      <c r="AC1065" s="25"/>
      <c r="AD1065" s="27"/>
      <c r="AE1065" s="26"/>
      <c r="AF1065" s="29"/>
      <c r="AH1065" s="185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28"/>
      <c r="B1066" s="100"/>
      <c r="C1066" s="785"/>
      <c r="D1066" s="75" t="str">
        <f>AG1061&amp;".6"</f>
        <v>HD2.6</v>
      </c>
      <c r="E1066" s="40"/>
      <c r="F1066" s="309"/>
      <c r="G1066" s="309"/>
      <c r="H1066" s="650"/>
      <c r="I1066" s="40"/>
      <c r="J1066" s="42"/>
      <c r="K1066" s="650"/>
      <c r="L1066" s="308"/>
      <c r="M1066" s="40"/>
      <c r="N1066" s="42"/>
      <c r="O1066" s="309"/>
      <c r="P1066" s="308"/>
      <c r="Q1066" s="40"/>
      <c r="R1066" s="41"/>
      <c r="S1066" s="309"/>
      <c r="T1066" s="308"/>
      <c r="U1066" s="40"/>
      <c r="V1066" s="41"/>
      <c r="W1066" s="309"/>
      <c r="X1066" s="308"/>
      <c r="Y1066" s="40"/>
      <c r="Z1066" s="43"/>
      <c r="AA1066" s="652"/>
      <c r="AB1066" s="653"/>
      <c r="AC1066" s="40"/>
      <c r="AD1066" s="41"/>
      <c r="AE1066" s="309"/>
      <c r="AF1066" s="29"/>
      <c r="AH1066" s="185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27">
        <v>35</v>
      </c>
      <c r="B1067" s="98" t="str">
        <f>IF(AG1067&lt;&gt;"",AH1067,"")</f>
        <v>Th.Chánh</v>
      </c>
      <c r="C1067" s="780" t="s">
        <v>0</v>
      </c>
      <c r="D1067" s="76" t="str">
        <f>AG1067&amp;".1"</f>
        <v>HD3.1</v>
      </c>
      <c r="E1067" s="15"/>
      <c r="F1067" s="16"/>
      <c r="G1067" s="16"/>
      <c r="H1067" s="18"/>
      <c r="I1067" s="15" t="s">
        <v>3214</v>
      </c>
      <c r="J1067" s="18">
        <v>4</v>
      </c>
      <c r="K1067" s="645"/>
      <c r="L1067" s="19"/>
      <c r="M1067" s="15"/>
      <c r="N1067" s="18"/>
      <c r="O1067" s="16"/>
      <c r="P1067" s="19"/>
      <c r="Q1067" s="15" t="s">
        <v>3214</v>
      </c>
      <c r="R1067" s="17">
        <v>4</v>
      </c>
      <c r="S1067" s="16"/>
      <c r="T1067" s="19"/>
      <c r="U1067" s="15" t="s">
        <v>3214</v>
      </c>
      <c r="V1067" s="18">
        <v>4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4" t="s">
        <v>4970</v>
      </c>
      <c r="AH1067" s="185" t="str">
        <f>IF(AG1067&lt;&gt;"",VLOOKUP(AG1067,MAGV!$B$6:$G$192,2,0),"")</f>
        <v>Th.Chánh</v>
      </c>
      <c r="AI1067" s="44">
        <f t="shared" ref="AI1067:AI1072" si="25">IF(AG1067&lt;&gt;"",B1068,"")</f>
        <v>12</v>
      </c>
    </row>
    <row r="1068" spans="1:35" ht="12" customHeight="1" x14ac:dyDescent="0.25">
      <c r="A1068" s="326"/>
      <c r="B1068" s="101">
        <f>SUM(F1067:F1072,J1067:J1072,N1067:N1072,R1067:R1072,V1067:V1072,Z1067:Z1072,AD1067:AD1072)</f>
        <v>12</v>
      </c>
      <c r="C1068" s="781"/>
      <c r="D1068" s="75" t="str">
        <f>AG1067&amp;".2"</f>
        <v>HD3.2</v>
      </c>
      <c r="E1068" s="636"/>
      <c r="F1068" s="22"/>
      <c r="G1068" s="637"/>
      <c r="H1068" s="23"/>
      <c r="I1068" s="20"/>
      <c r="J1068" s="22"/>
      <c r="K1068" s="704" t="s">
        <v>4994</v>
      </c>
      <c r="L1068" s="23"/>
      <c r="M1068" s="20"/>
      <c r="N1068" s="22"/>
      <c r="O1068" s="637"/>
      <c r="P1068" s="23"/>
      <c r="Q1068" s="20"/>
      <c r="R1068" s="24"/>
      <c r="S1068" s="489" t="s">
        <v>4994</v>
      </c>
      <c r="T1068" s="23"/>
      <c r="U1068" s="20"/>
      <c r="V1068" s="24"/>
      <c r="W1068" s="489" t="s">
        <v>4994</v>
      </c>
      <c r="X1068" s="23"/>
      <c r="Y1068" s="20"/>
      <c r="Z1068" s="24"/>
      <c r="AA1068" s="637"/>
      <c r="AB1068" s="23"/>
      <c r="AC1068" s="20"/>
      <c r="AD1068" s="24"/>
      <c r="AE1068" s="637"/>
      <c r="AF1068" s="23"/>
      <c r="AH1068" s="185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26"/>
      <c r="B1069" s="99"/>
      <c r="C1069" s="782" t="s">
        <v>1</v>
      </c>
      <c r="D1069" s="75" t="str">
        <f>AG1067&amp;".3"</f>
        <v>HD3.3</v>
      </c>
      <c r="E1069" s="618"/>
      <c r="F1069" s="622"/>
      <c r="G1069" s="622"/>
      <c r="H1069" s="639"/>
      <c r="I1069" s="618"/>
      <c r="J1069" s="620"/>
      <c r="K1069" s="639"/>
      <c r="L1069" s="623"/>
      <c r="M1069" s="618"/>
      <c r="N1069" s="619"/>
      <c r="O1069" s="622"/>
      <c r="P1069" s="623"/>
      <c r="Q1069" s="618"/>
      <c r="R1069" s="620"/>
      <c r="S1069" s="622"/>
      <c r="T1069" s="623"/>
      <c r="U1069" s="618"/>
      <c r="V1069" s="619"/>
      <c r="W1069" s="622"/>
      <c r="X1069" s="623"/>
      <c r="Y1069" s="618"/>
      <c r="Z1069" s="619"/>
      <c r="AA1069" s="622"/>
      <c r="AB1069" s="623"/>
      <c r="AC1069" s="618"/>
      <c r="AD1069" s="620"/>
      <c r="AE1069" s="622"/>
      <c r="AF1069" s="29"/>
      <c r="AH1069" s="185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26"/>
      <c r="B1070" s="99"/>
      <c r="C1070" s="783"/>
      <c r="D1070" s="75" t="str">
        <f>AG1067&amp;".4"</f>
        <v>HD3.4</v>
      </c>
      <c r="E1070" s="20"/>
      <c r="F1070" s="21"/>
      <c r="G1070" s="637"/>
      <c r="H1070" s="640"/>
      <c r="I1070" s="20"/>
      <c r="J1070" s="22"/>
      <c r="K1070" s="638"/>
      <c r="L1070" s="23"/>
      <c r="M1070" s="20"/>
      <c r="N1070" s="22"/>
      <c r="O1070" s="637"/>
      <c r="P1070" s="23"/>
      <c r="Q1070" s="20"/>
      <c r="R1070" s="24"/>
      <c r="S1070" s="637"/>
      <c r="T1070" s="23"/>
      <c r="U1070" s="20"/>
      <c r="V1070" s="24"/>
      <c r="W1070" s="637"/>
      <c r="X1070" s="23"/>
      <c r="Y1070" s="20"/>
      <c r="Z1070" s="621"/>
      <c r="AA1070" s="641"/>
      <c r="AB1070" s="642"/>
      <c r="AC1070" s="20"/>
      <c r="AD1070" s="24"/>
      <c r="AE1070" s="637"/>
      <c r="AF1070" s="29"/>
      <c r="AH1070" s="185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26"/>
      <c r="B1071" s="99"/>
      <c r="C1071" s="784" t="s">
        <v>542</v>
      </c>
      <c r="D1071" s="75" t="str">
        <f>AG1067&amp;".5"</f>
        <v>HD3.5</v>
      </c>
      <c r="E1071" s="25"/>
      <c r="F1071" s="26"/>
      <c r="G1071" s="26"/>
      <c r="H1071" s="635"/>
      <c r="I1071" s="25"/>
      <c r="J1071" s="28"/>
      <c r="K1071" s="635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643"/>
      <c r="AB1071" s="644"/>
      <c r="AC1071" s="25"/>
      <c r="AD1071" s="27"/>
      <c r="AE1071" s="26"/>
      <c r="AF1071" s="29"/>
      <c r="AH1071" s="185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28"/>
      <c r="B1072" s="100"/>
      <c r="C1072" s="785"/>
      <c r="D1072" s="75" t="str">
        <f>AG1067&amp;".6"</f>
        <v>HD3.6</v>
      </c>
      <c r="E1072" s="40"/>
      <c r="F1072" s="309"/>
      <c r="G1072" s="309"/>
      <c r="H1072" s="650"/>
      <c r="I1072" s="40"/>
      <c r="J1072" s="42"/>
      <c r="K1072" s="650"/>
      <c r="L1072" s="308"/>
      <c r="M1072" s="40"/>
      <c r="N1072" s="42"/>
      <c r="O1072" s="309"/>
      <c r="P1072" s="308"/>
      <c r="Q1072" s="40"/>
      <c r="R1072" s="41"/>
      <c r="S1072" s="309"/>
      <c r="T1072" s="308"/>
      <c r="U1072" s="40"/>
      <c r="V1072" s="41"/>
      <c r="W1072" s="309"/>
      <c r="X1072" s="308"/>
      <c r="Y1072" s="40"/>
      <c r="Z1072" s="43"/>
      <c r="AA1072" s="652"/>
      <c r="AB1072" s="653"/>
      <c r="AC1072" s="40"/>
      <c r="AD1072" s="41"/>
      <c r="AE1072" s="309"/>
      <c r="AF1072" s="29"/>
      <c r="AH1072" s="185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27">
        <v>36</v>
      </c>
      <c r="B1073" s="98" t="str">
        <f>IF(AG1073&lt;&gt;"",AH1073,"")</f>
        <v>C.Nên</v>
      </c>
      <c r="C1073" s="780" t="s">
        <v>0</v>
      </c>
      <c r="D1073" s="76" t="str">
        <f>AG1073&amp;".1"</f>
        <v>HD4.1</v>
      </c>
      <c r="E1073" s="15"/>
      <c r="F1073" s="16"/>
      <c r="G1073" s="16"/>
      <c r="H1073" s="18"/>
      <c r="I1073" s="15"/>
      <c r="J1073" s="18"/>
      <c r="K1073" s="645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4" t="s">
        <v>4973</v>
      </c>
      <c r="AH1073" s="185" t="str">
        <f>IF(AG1073&lt;&gt;"",VLOOKUP(AG1073,MAGV!$B$6:$G$192,2,0),"")</f>
        <v>C.Nên</v>
      </c>
      <c r="AI1073" s="44">
        <f t="shared" ref="AI1073:AI1078" si="26">IF(AG1073&lt;&gt;"",B1074,"")</f>
        <v>24</v>
      </c>
    </row>
    <row r="1074" spans="1:35" ht="12" customHeight="1" x14ac:dyDescent="0.25">
      <c r="A1074" s="326"/>
      <c r="B1074" s="101">
        <f>SUM(F1073:F1078,J1073:J1078,N1073:N1078,R1073:R1078,V1073:V1078,Z1073:Z1078,AD1073:AD1078)</f>
        <v>24</v>
      </c>
      <c r="C1074" s="781"/>
      <c r="D1074" s="75" t="str">
        <f>AG1073&amp;".2"</f>
        <v>HD4.2</v>
      </c>
      <c r="E1074" s="636"/>
      <c r="F1074" s="22"/>
      <c r="G1074" s="637"/>
      <c r="H1074" s="23"/>
      <c r="I1074" s="20"/>
      <c r="J1074" s="22"/>
      <c r="K1074" s="638"/>
      <c r="L1074" s="23"/>
      <c r="M1074" s="20"/>
      <c r="N1074" s="22"/>
      <c r="O1074" s="637"/>
      <c r="P1074" s="23"/>
      <c r="Q1074" s="20"/>
      <c r="R1074" s="24"/>
      <c r="S1074" s="637"/>
      <c r="T1074" s="23"/>
      <c r="U1074" s="20"/>
      <c r="V1074" s="24"/>
      <c r="W1074" s="637"/>
      <c r="X1074" s="23"/>
      <c r="Y1074" s="20"/>
      <c r="Z1074" s="24"/>
      <c r="AA1074" s="637"/>
      <c r="AB1074" s="23"/>
      <c r="AC1074" s="20"/>
      <c r="AD1074" s="24"/>
      <c r="AE1074" s="637"/>
      <c r="AF1074" s="23"/>
      <c r="AH1074" s="185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26"/>
      <c r="B1075" s="99"/>
      <c r="C1075" s="782" t="s">
        <v>1</v>
      </c>
      <c r="D1075" s="75" t="str">
        <f>AG1073&amp;".3"</f>
        <v>HD4.3</v>
      </c>
      <c r="E1075" s="618" t="s">
        <v>3214</v>
      </c>
      <c r="F1075" s="622">
        <v>4</v>
      </c>
      <c r="G1075" s="622"/>
      <c r="H1075" s="639"/>
      <c r="I1075" s="618" t="s">
        <v>3214</v>
      </c>
      <c r="J1075" s="620">
        <v>4</v>
      </c>
      <c r="K1075" s="639"/>
      <c r="L1075" s="623"/>
      <c r="M1075" s="618" t="s">
        <v>3214</v>
      </c>
      <c r="N1075" s="619">
        <v>4</v>
      </c>
      <c r="O1075" s="622"/>
      <c r="P1075" s="623"/>
      <c r="Q1075" s="618" t="s">
        <v>3214</v>
      </c>
      <c r="R1075" s="620">
        <v>4</v>
      </c>
      <c r="S1075" s="622"/>
      <c r="T1075" s="623"/>
      <c r="U1075" s="618" t="s">
        <v>3214</v>
      </c>
      <c r="V1075" s="619">
        <v>4</v>
      </c>
      <c r="W1075" s="622"/>
      <c r="X1075" s="623"/>
      <c r="Y1075" s="618" t="s">
        <v>3214</v>
      </c>
      <c r="Z1075" s="619">
        <v>4</v>
      </c>
      <c r="AA1075" s="622"/>
      <c r="AB1075" s="623"/>
      <c r="AC1075" s="618"/>
      <c r="AD1075" s="620"/>
      <c r="AE1075" s="622"/>
      <c r="AF1075" s="29"/>
      <c r="AH1075" s="185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26"/>
      <c r="B1076" s="99"/>
      <c r="C1076" s="783"/>
      <c r="D1076" s="75" t="str">
        <f>AG1073&amp;".4"</f>
        <v>HD4.4</v>
      </c>
      <c r="E1076" s="20"/>
      <c r="F1076" s="21"/>
      <c r="G1076" s="637" t="s">
        <v>4985</v>
      </c>
      <c r="H1076" s="640"/>
      <c r="I1076" s="20"/>
      <c r="J1076" s="22"/>
      <c r="K1076" s="638" t="s">
        <v>4986</v>
      </c>
      <c r="L1076" s="23"/>
      <c r="M1076" s="20"/>
      <c r="N1076" s="22"/>
      <c r="O1076" s="637" t="s">
        <v>4985</v>
      </c>
      <c r="P1076" s="23"/>
      <c r="Q1076" s="20"/>
      <c r="R1076" s="24"/>
      <c r="S1076" s="637" t="s">
        <v>4986</v>
      </c>
      <c r="T1076" s="23"/>
      <c r="U1076" s="20"/>
      <c r="V1076" s="24"/>
      <c r="W1076" s="637" t="s">
        <v>4985</v>
      </c>
      <c r="X1076" s="23"/>
      <c r="Y1076" s="20"/>
      <c r="Z1076" s="621"/>
      <c r="AA1076" s="641" t="s">
        <v>4986</v>
      </c>
      <c r="AB1076" s="642"/>
      <c r="AC1076" s="20"/>
      <c r="AD1076" s="24"/>
      <c r="AE1076" s="637"/>
      <c r="AF1076" s="29"/>
      <c r="AH1076" s="185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26"/>
      <c r="B1077" s="99"/>
      <c r="C1077" s="784" t="s">
        <v>542</v>
      </c>
      <c r="D1077" s="75" t="str">
        <f>AG1073&amp;".5"</f>
        <v>HD4.5</v>
      </c>
      <c r="E1077" s="25"/>
      <c r="F1077" s="26"/>
      <c r="G1077" s="26"/>
      <c r="H1077" s="635"/>
      <c r="I1077" s="25"/>
      <c r="J1077" s="28"/>
      <c r="K1077" s="635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643"/>
      <c r="AB1077" s="644"/>
      <c r="AC1077" s="25"/>
      <c r="AD1077" s="27"/>
      <c r="AE1077" s="26"/>
      <c r="AF1077" s="29"/>
      <c r="AH1077" s="185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28"/>
      <c r="B1078" s="100"/>
      <c r="C1078" s="785"/>
      <c r="D1078" s="75" t="str">
        <f>AG1073&amp;".6"</f>
        <v>HD4.6</v>
      </c>
      <c r="E1078" s="40"/>
      <c r="F1078" s="309"/>
      <c r="G1078" s="309"/>
      <c r="H1078" s="650"/>
      <c r="I1078" s="40"/>
      <c r="J1078" s="42"/>
      <c r="K1078" s="650"/>
      <c r="L1078" s="308"/>
      <c r="M1078" s="40"/>
      <c r="N1078" s="42"/>
      <c r="O1078" s="309"/>
      <c r="P1078" s="308"/>
      <c r="Q1078" s="40"/>
      <c r="R1078" s="41"/>
      <c r="S1078" s="309"/>
      <c r="T1078" s="308"/>
      <c r="U1078" s="40"/>
      <c r="V1078" s="41"/>
      <c r="W1078" s="309"/>
      <c r="X1078" s="308"/>
      <c r="Y1078" s="40"/>
      <c r="Z1078" s="43"/>
      <c r="AA1078" s="652"/>
      <c r="AB1078" s="653"/>
      <c r="AC1078" s="40"/>
      <c r="AD1078" s="41"/>
      <c r="AE1078" s="309"/>
      <c r="AF1078" s="29"/>
      <c r="AH1078" s="185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27">
        <v>37</v>
      </c>
      <c r="B1079" s="98" t="s">
        <v>4975</v>
      </c>
      <c r="C1079" s="780" t="s">
        <v>0</v>
      </c>
      <c r="D1079" s="76" t="str">
        <f>AG1079&amp;".1"</f>
        <v>HD5.1</v>
      </c>
      <c r="E1079" s="15" t="s">
        <v>3220</v>
      </c>
      <c r="F1079" s="16">
        <v>4</v>
      </c>
      <c r="G1079" s="16"/>
      <c r="H1079" s="18"/>
      <c r="I1079" s="15" t="s">
        <v>3220</v>
      </c>
      <c r="J1079" s="18">
        <v>4</v>
      </c>
      <c r="K1079" s="645"/>
      <c r="L1079" s="19"/>
      <c r="M1079" s="15" t="s">
        <v>3220</v>
      </c>
      <c r="N1079" s="18">
        <v>4</v>
      </c>
      <c r="O1079" s="16"/>
      <c r="P1079" s="19"/>
      <c r="Q1079" s="15" t="s">
        <v>3220</v>
      </c>
      <c r="R1079" s="17">
        <v>4</v>
      </c>
      <c r="S1079" s="16"/>
      <c r="T1079" s="19"/>
      <c r="U1079" s="15"/>
      <c r="V1079" s="18"/>
      <c r="W1079" s="16"/>
      <c r="X1079" s="19"/>
      <c r="Y1079" s="15"/>
      <c r="Z1079" s="18"/>
      <c r="AA1079" s="16"/>
      <c r="AB1079" s="19"/>
      <c r="AC1079" s="15"/>
      <c r="AD1079" s="17"/>
      <c r="AE1079" s="16"/>
      <c r="AF1079" s="19"/>
      <c r="AG1079" s="184" t="s">
        <v>4976</v>
      </c>
      <c r="AH1079" s="185" t="str">
        <f>IF(AG1079&lt;&gt;"",VLOOKUP(AG1079,MAGV!$B$6:$G$192,2,0),"")</f>
        <v>Th.Sơn</v>
      </c>
      <c r="AI1079" s="44">
        <f t="shared" ref="AI1079:AI1083" si="27">IF(AG1079&lt;&gt;"",B1080,"")</f>
        <v>32</v>
      </c>
    </row>
    <row r="1080" spans="1:35" ht="12" customHeight="1" x14ac:dyDescent="0.25">
      <c r="A1080" s="326"/>
      <c r="B1080" s="101">
        <f>SUM(F1079:F1084,J1079:J1084,N1079:N1084,R1079:R1084,V1079:V1084,Z1079:Z1084,AD1079:AD1084)</f>
        <v>32</v>
      </c>
      <c r="C1080" s="781"/>
      <c r="D1080" s="75" t="str">
        <f>AG1079&amp;".2"</f>
        <v>HD5.2</v>
      </c>
      <c r="E1080" s="636"/>
      <c r="F1080" s="22"/>
      <c r="G1080" s="637" t="s">
        <v>4925</v>
      </c>
      <c r="H1080" s="23"/>
      <c r="I1080" s="20"/>
      <c r="J1080" s="22"/>
      <c r="K1080" s="638" t="s">
        <v>4925</v>
      </c>
      <c r="L1080" s="23"/>
      <c r="M1080" s="20"/>
      <c r="N1080" s="22"/>
      <c r="O1080" s="637" t="s">
        <v>4925</v>
      </c>
      <c r="P1080" s="23"/>
      <c r="Q1080" s="20"/>
      <c r="R1080" s="24"/>
      <c r="S1080" s="637" t="s">
        <v>4925</v>
      </c>
      <c r="T1080" s="23"/>
      <c r="U1080" s="20"/>
      <c r="V1080" s="24"/>
      <c r="W1080" s="637"/>
      <c r="X1080" s="23"/>
      <c r="Y1080" s="20"/>
      <c r="Z1080" s="24"/>
      <c r="AA1080" s="637"/>
      <c r="AB1080" s="23"/>
      <c r="AC1080" s="20"/>
      <c r="AD1080" s="24"/>
      <c r="AE1080" s="637"/>
      <c r="AF1080" s="23"/>
      <c r="AH1080" s="185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26"/>
      <c r="B1081" s="99"/>
      <c r="C1081" s="782" t="s">
        <v>1</v>
      </c>
      <c r="D1081" s="75" t="str">
        <f>AG1079&amp;".3"</f>
        <v>HD5.3</v>
      </c>
      <c r="E1081" s="618" t="s">
        <v>3220</v>
      </c>
      <c r="F1081" s="622">
        <v>4</v>
      </c>
      <c r="G1081" s="622"/>
      <c r="H1081" s="639"/>
      <c r="I1081" s="618" t="s">
        <v>3220</v>
      </c>
      <c r="J1081" s="620">
        <v>4</v>
      </c>
      <c r="K1081" s="639"/>
      <c r="L1081" s="623"/>
      <c r="M1081" s="618" t="s">
        <v>3220</v>
      </c>
      <c r="N1081" s="619">
        <v>4</v>
      </c>
      <c r="O1081" s="622"/>
      <c r="P1081" s="623"/>
      <c r="Q1081" s="618" t="s">
        <v>3220</v>
      </c>
      <c r="R1081" s="620">
        <v>4</v>
      </c>
      <c r="S1081" s="622"/>
      <c r="T1081" s="623"/>
      <c r="U1081" s="618"/>
      <c r="V1081" s="619"/>
      <c r="W1081" s="622"/>
      <c r="X1081" s="623"/>
      <c r="Y1081" s="618"/>
      <c r="Z1081" s="619"/>
      <c r="AA1081" s="622"/>
      <c r="AB1081" s="623"/>
      <c r="AC1081" s="618"/>
      <c r="AD1081" s="620"/>
      <c r="AE1081" s="622"/>
      <c r="AF1081" s="29"/>
      <c r="AH1081" s="185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26"/>
      <c r="B1082" s="99"/>
      <c r="C1082" s="783"/>
      <c r="D1082" s="75" t="str">
        <f>AG1079&amp;".4"</f>
        <v>HD5.4</v>
      </c>
      <c r="E1082" s="20"/>
      <c r="F1082" s="21"/>
      <c r="G1082" s="637" t="s">
        <v>4926</v>
      </c>
      <c r="H1082" s="640"/>
      <c r="I1082" s="20"/>
      <c r="J1082" s="22"/>
      <c r="K1082" s="638" t="s">
        <v>4926</v>
      </c>
      <c r="L1082" s="23"/>
      <c r="M1082" s="20"/>
      <c r="N1082" s="22"/>
      <c r="O1082" s="637" t="s">
        <v>4926</v>
      </c>
      <c r="P1082" s="23"/>
      <c r="Q1082" s="20"/>
      <c r="R1082" s="24"/>
      <c r="S1082" s="637" t="s">
        <v>4926</v>
      </c>
      <c r="T1082" s="23"/>
      <c r="U1082" s="20"/>
      <c r="V1082" s="24"/>
      <c r="W1082" s="637"/>
      <c r="X1082" s="23"/>
      <c r="Y1082" s="20"/>
      <c r="Z1082" s="621"/>
      <c r="AA1082" s="641"/>
      <c r="AB1082" s="642"/>
      <c r="AC1082" s="20"/>
      <c r="AD1082" s="24"/>
      <c r="AE1082" s="637"/>
      <c r="AF1082" s="29"/>
      <c r="AH1082" s="185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26"/>
      <c r="B1083" s="99"/>
      <c r="C1083" s="784" t="s">
        <v>542</v>
      </c>
      <c r="D1083" s="75" t="str">
        <f>AG1079&amp;".5"</f>
        <v>HD5.5</v>
      </c>
      <c r="E1083" s="25"/>
      <c r="F1083" s="26"/>
      <c r="G1083" s="26"/>
      <c r="H1083" s="635"/>
      <c r="I1083" s="25"/>
      <c r="J1083" s="28"/>
      <c r="K1083" s="635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643"/>
      <c r="AB1083" s="644"/>
      <c r="AC1083" s="25"/>
      <c r="AD1083" s="27"/>
      <c r="AE1083" s="26"/>
      <c r="AF1083" s="29"/>
      <c r="AH1083" s="185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28"/>
      <c r="B1084" s="100"/>
      <c r="C1084" s="785"/>
      <c r="D1084" s="75" t="str">
        <f>AG1079&amp;".6"</f>
        <v>HD5.6</v>
      </c>
      <c r="E1084" s="40"/>
      <c r="F1084" s="309"/>
      <c r="G1084" s="309"/>
      <c r="H1084" s="650"/>
      <c r="I1084" s="40"/>
      <c r="J1084" s="42"/>
      <c r="K1084" s="650"/>
      <c r="L1084" s="308"/>
      <c r="M1084" s="40"/>
      <c r="N1084" s="42"/>
      <c r="O1084" s="309"/>
      <c r="P1084" s="308"/>
      <c r="Q1084" s="40"/>
      <c r="R1084" s="41"/>
      <c r="S1084" s="309"/>
      <c r="T1084" s="308"/>
      <c r="U1084" s="40"/>
      <c r="V1084" s="41"/>
      <c r="W1084" s="309"/>
      <c r="X1084" s="308"/>
      <c r="Y1084" s="40"/>
      <c r="Z1084" s="43"/>
      <c r="AA1084" s="652"/>
      <c r="AB1084" s="653"/>
      <c r="AC1084" s="40"/>
      <c r="AD1084" s="41"/>
      <c r="AE1084" s="309"/>
      <c r="AF1084" s="29"/>
      <c r="AH1084" s="185" t="str">
        <f>IF(AG1084&lt;&gt;"",VLOOKUP(AG1084,MAGV!$B$6:$G$172,2,0),"")</f>
        <v/>
      </c>
      <c r="AI1084" s="44" t="str">
        <f>IF(AG1084&lt;&gt;"",B1091,"")</f>
        <v/>
      </c>
    </row>
    <row r="1085" spans="1:35" ht="12.65" customHeight="1" x14ac:dyDescent="0.25">
      <c r="A1085" s="327">
        <v>38</v>
      </c>
      <c r="B1085" s="98" t="s">
        <v>5023</v>
      </c>
      <c r="C1085" s="780" t="s">
        <v>0</v>
      </c>
      <c r="D1085" s="76" t="str">
        <f>AG1085&amp;".1"</f>
        <v>HD6.1</v>
      </c>
      <c r="E1085" s="15"/>
      <c r="F1085" s="16"/>
      <c r="G1085" s="16"/>
      <c r="H1085" s="18"/>
      <c r="I1085" s="15"/>
      <c r="J1085" s="18"/>
      <c r="K1085" s="645"/>
      <c r="L1085" s="19"/>
      <c r="M1085" s="15" t="s">
        <v>3194</v>
      </c>
      <c r="N1085" s="18">
        <v>5</v>
      </c>
      <c r="O1085" s="16"/>
      <c r="P1085" s="19"/>
      <c r="Q1085" s="15" t="s">
        <v>3194</v>
      </c>
      <c r="R1085" s="17">
        <v>5</v>
      </c>
      <c r="S1085" s="16"/>
      <c r="T1085" s="19"/>
      <c r="U1085" s="15" t="s">
        <v>3194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4" t="s">
        <v>5022</v>
      </c>
      <c r="AH1085" s="185" t="s">
        <v>5023</v>
      </c>
      <c r="AI1085" s="44">
        <f t="shared" ref="AI1085:AI1089" si="28">IF(AG1085&lt;&gt;"",B1086,"")</f>
        <v>30</v>
      </c>
    </row>
    <row r="1086" spans="1:35" ht="12" customHeight="1" x14ac:dyDescent="0.25">
      <c r="A1086" s="326"/>
      <c r="B1086" s="101">
        <f>SUM(F1085:F1090,J1085:J1090,N1085:N1090,R1085:R1090,V1085:V1090,Z1085:Z1090,AD1085:AD1090)</f>
        <v>30</v>
      </c>
      <c r="C1086" s="781"/>
      <c r="D1086" s="75" t="str">
        <f>AG1085&amp;".2"</f>
        <v>HD6.2</v>
      </c>
      <c r="E1086" s="636"/>
      <c r="F1086" s="22"/>
      <c r="G1086" s="637"/>
      <c r="H1086" s="23"/>
      <c r="I1086" s="20"/>
      <c r="J1086" s="22"/>
      <c r="K1086" s="638"/>
      <c r="L1086" s="23"/>
      <c r="M1086" s="20"/>
      <c r="N1086" s="22"/>
      <c r="O1086" s="637" t="s">
        <v>4968</v>
      </c>
      <c r="P1086" s="23"/>
      <c r="Q1086" s="20"/>
      <c r="R1086" s="24"/>
      <c r="S1086" s="637" t="s">
        <v>4968</v>
      </c>
      <c r="T1086" s="23"/>
      <c r="U1086" s="20"/>
      <c r="V1086" s="24"/>
      <c r="W1086" s="637" t="s">
        <v>4968</v>
      </c>
      <c r="X1086" s="23"/>
      <c r="Y1086" s="20"/>
      <c r="Z1086" s="24"/>
      <c r="AA1086" s="637"/>
      <c r="AB1086" s="23"/>
      <c r="AC1086" s="20"/>
      <c r="AD1086" s="24"/>
      <c r="AE1086" s="637"/>
      <c r="AF1086" s="23"/>
      <c r="AH1086" s="185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26"/>
      <c r="B1087" s="99"/>
      <c r="C1087" s="782" t="s">
        <v>1</v>
      </c>
      <c r="D1087" s="75" t="str">
        <f>AG1085&amp;".3"</f>
        <v>HD6.3</v>
      </c>
      <c r="E1087" s="618"/>
      <c r="F1087" s="622"/>
      <c r="G1087" s="622"/>
      <c r="H1087" s="639"/>
      <c r="I1087" s="618"/>
      <c r="J1087" s="620"/>
      <c r="K1087" s="639"/>
      <c r="L1087" s="623"/>
      <c r="M1087" s="618" t="s">
        <v>3194</v>
      </c>
      <c r="N1087" s="619">
        <v>5</v>
      </c>
      <c r="O1087" s="622"/>
      <c r="P1087" s="623"/>
      <c r="Q1087" s="618" t="s">
        <v>3194</v>
      </c>
      <c r="R1087" s="620">
        <v>5</v>
      </c>
      <c r="S1087" s="622"/>
      <c r="T1087" s="623"/>
      <c r="U1087" s="618" t="s">
        <v>3194</v>
      </c>
      <c r="V1087" s="619">
        <v>5</v>
      </c>
      <c r="W1087" s="622"/>
      <c r="X1087" s="623"/>
      <c r="Y1087" s="618"/>
      <c r="Z1087" s="619"/>
      <c r="AA1087" s="622"/>
      <c r="AB1087" s="623"/>
      <c r="AC1087" s="618"/>
      <c r="AD1087" s="620"/>
      <c r="AE1087" s="622"/>
      <c r="AF1087" s="29"/>
      <c r="AH1087" s="185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26"/>
      <c r="B1088" s="99"/>
      <c r="C1088" s="783"/>
      <c r="D1088" s="75" t="str">
        <f>AG1085&amp;".4"</f>
        <v>HD6.4</v>
      </c>
      <c r="E1088" s="20"/>
      <c r="F1088" s="21"/>
      <c r="G1088" s="637"/>
      <c r="H1088" s="640"/>
      <c r="I1088" s="20"/>
      <c r="J1088" s="22"/>
      <c r="K1088" s="638"/>
      <c r="L1088" s="23"/>
      <c r="M1088" s="20"/>
      <c r="N1088" s="22"/>
      <c r="O1088" s="637" t="s">
        <v>4969</v>
      </c>
      <c r="P1088" s="23"/>
      <c r="Q1088" s="20"/>
      <c r="R1088" s="24"/>
      <c r="S1088" s="637" t="s">
        <v>4969</v>
      </c>
      <c r="T1088" s="23"/>
      <c r="U1088" s="20"/>
      <c r="V1088" s="24"/>
      <c r="W1088" s="637" t="s">
        <v>4969</v>
      </c>
      <c r="X1088" s="23"/>
      <c r="Y1088" s="20"/>
      <c r="Z1088" s="621"/>
      <c r="AA1088" s="641"/>
      <c r="AB1088" s="642"/>
      <c r="AC1088" s="20"/>
      <c r="AD1088" s="24"/>
      <c r="AE1088" s="637"/>
      <c r="AF1088" s="29"/>
      <c r="AH1088" s="185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26"/>
      <c r="B1089" s="99"/>
      <c r="C1089" s="784" t="s">
        <v>542</v>
      </c>
      <c r="D1089" s="75" t="str">
        <f>AG1085&amp;".5"</f>
        <v>HD6.5</v>
      </c>
      <c r="E1089" s="25"/>
      <c r="F1089" s="26"/>
      <c r="G1089" s="26"/>
      <c r="H1089" s="635"/>
      <c r="I1089" s="25"/>
      <c r="J1089" s="28"/>
      <c r="K1089" s="635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643"/>
      <c r="AB1089" s="644"/>
      <c r="AC1089" s="25"/>
      <c r="AD1089" s="27"/>
      <c r="AE1089" s="26"/>
      <c r="AF1089" s="29"/>
      <c r="AH1089" s="185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28"/>
      <c r="B1090" s="100"/>
      <c r="C1090" s="785"/>
      <c r="D1090" s="75" t="str">
        <f>AG1085&amp;".6"</f>
        <v>HD6.6</v>
      </c>
      <c r="E1090" s="40"/>
      <c r="F1090" s="309"/>
      <c r="G1090" s="309"/>
      <c r="H1090" s="650"/>
      <c r="I1090" s="40"/>
      <c r="J1090" s="42"/>
      <c r="K1090" s="650"/>
      <c r="L1090" s="308"/>
      <c r="M1090" s="40"/>
      <c r="N1090" s="42"/>
      <c r="O1090" s="309"/>
      <c r="P1090" s="308"/>
      <c r="Q1090" s="40"/>
      <c r="R1090" s="41"/>
      <c r="S1090" s="309"/>
      <c r="T1090" s="308"/>
      <c r="U1090" s="40"/>
      <c r="V1090" s="41"/>
      <c r="W1090" s="309"/>
      <c r="X1090" s="308"/>
      <c r="Y1090" s="40"/>
      <c r="Z1090" s="43"/>
      <c r="AA1090" s="652"/>
      <c r="AB1090" s="653"/>
      <c r="AC1090" s="40"/>
      <c r="AD1090" s="41"/>
      <c r="AE1090" s="309"/>
      <c r="AF1090" s="29"/>
      <c r="AH1090" s="185" t="str">
        <f>IF(AG1090&lt;&gt;"",VLOOKUP(AG1090,MAGV!$B$6:$G$172,2,0),"")</f>
        <v/>
      </c>
      <c r="AI1090" s="44" t="str">
        <f>IF(AG1090&lt;&gt;"",B1097,"")</f>
        <v/>
      </c>
    </row>
    <row r="1091" spans="1:35" ht="15.75" customHeight="1" x14ac:dyDescent="0.25">
      <c r="AI1091" s="44" t="str">
        <f t="shared" si="20"/>
        <v/>
      </c>
    </row>
    <row r="1092" spans="1:35" ht="15.75" customHeight="1" x14ac:dyDescent="0.25">
      <c r="AI1092" s="44" t="str">
        <f t="shared" si="20"/>
        <v/>
      </c>
    </row>
    <row r="1093" spans="1:35" ht="15.75" customHeight="1" x14ac:dyDescent="0.25">
      <c r="AI1093" s="44" t="str">
        <f t="shared" si="20"/>
        <v/>
      </c>
    </row>
    <row r="1094" spans="1:35" ht="15.75" customHeight="1" x14ac:dyDescent="0.25">
      <c r="AI1094" s="44" t="str">
        <f t="shared" ref="AI1094:AI1108" si="29">IF(AG1094&lt;&gt;"",B1095,"")</f>
        <v/>
      </c>
    </row>
    <row r="1095" spans="1:35" ht="15.75" customHeight="1" x14ac:dyDescent="0.25">
      <c r="AI1095" s="44" t="str">
        <f t="shared" si="29"/>
        <v/>
      </c>
    </row>
    <row r="1096" spans="1:35" ht="15.75" customHeight="1" x14ac:dyDescent="0.25">
      <c r="AI1096" s="44" t="str">
        <f t="shared" si="29"/>
        <v/>
      </c>
    </row>
    <row r="1097" spans="1:35" ht="15.75" customHeight="1" x14ac:dyDescent="0.25">
      <c r="AI1097" s="44" t="str">
        <f t="shared" si="29"/>
        <v/>
      </c>
    </row>
    <row r="1098" spans="1:35" ht="15.75" customHeight="1" x14ac:dyDescent="0.25">
      <c r="AI1098" s="44" t="str">
        <f t="shared" si="29"/>
        <v/>
      </c>
    </row>
    <row r="1099" spans="1:35" ht="15.75" customHeight="1" x14ac:dyDescent="0.25">
      <c r="AI1099" s="44" t="str">
        <f t="shared" si="29"/>
        <v/>
      </c>
    </row>
    <row r="1100" spans="1:35" ht="15.75" customHeight="1" x14ac:dyDescent="0.25">
      <c r="AI1100" s="44" t="str">
        <f t="shared" si="29"/>
        <v/>
      </c>
    </row>
    <row r="1101" spans="1:35" ht="15.75" customHeight="1" x14ac:dyDescent="0.25">
      <c r="AI1101" s="44" t="str">
        <f t="shared" si="29"/>
        <v/>
      </c>
    </row>
    <row r="1102" spans="1:35" ht="15.75" customHeight="1" x14ac:dyDescent="0.25">
      <c r="AI1102" s="44" t="str">
        <f t="shared" si="29"/>
        <v/>
      </c>
    </row>
    <row r="1103" spans="1:35" ht="15.75" customHeight="1" x14ac:dyDescent="0.25">
      <c r="AI1103" s="44" t="str">
        <f t="shared" si="29"/>
        <v/>
      </c>
    </row>
    <row r="1104" spans="1:35" ht="15.75" customHeight="1" x14ac:dyDescent="0.25">
      <c r="AI1104" s="44" t="str">
        <f t="shared" si="29"/>
        <v/>
      </c>
    </row>
    <row r="1105" spans="35:35" ht="15.75" customHeight="1" x14ac:dyDescent="0.25">
      <c r="AI1105" s="44" t="str">
        <f t="shared" si="29"/>
        <v/>
      </c>
    </row>
    <row r="1106" spans="35:35" ht="15.75" customHeight="1" x14ac:dyDescent="0.25">
      <c r="AI1106" s="44" t="str">
        <f t="shared" si="29"/>
        <v/>
      </c>
    </row>
    <row r="1107" spans="35:35" ht="15.75" customHeight="1" x14ac:dyDescent="0.25">
      <c r="AI1107" s="44" t="str">
        <f t="shared" si="29"/>
        <v/>
      </c>
    </row>
    <row r="1108" spans="35:35" ht="15.75" customHeight="1" x14ac:dyDescent="0.25">
      <c r="AI1108" s="44" t="str">
        <f t="shared" si="29"/>
        <v/>
      </c>
    </row>
  </sheetData>
  <mergeCells count="530"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519:C520"/>
    <mergeCell ref="C521:C522"/>
    <mergeCell ref="C163:C164"/>
    <mergeCell ref="C165:C166"/>
    <mergeCell ref="C167:C168"/>
    <mergeCell ref="C217:C218"/>
    <mergeCell ref="C219:C220"/>
    <mergeCell ref="C215:C216"/>
    <mergeCell ref="C193:C194"/>
    <mergeCell ref="C209:C210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253:C254"/>
    <mergeCell ref="C255:C256"/>
    <mergeCell ref="C169:C170"/>
    <mergeCell ref="C211:C212"/>
    <mergeCell ref="C213:C214"/>
    <mergeCell ref="C83:C84"/>
    <mergeCell ref="C85:C86"/>
    <mergeCell ref="C125:C126"/>
    <mergeCell ref="C129:C130"/>
    <mergeCell ref="C91:C92"/>
    <mergeCell ref="C93:C94"/>
    <mergeCell ref="C127:C128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37:C38"/>
    <mergeCell ref="C207:C208"/>
    <mergeCell ref="C173:C174"/>
    <mergeCell ref="C183:C184"/>
    <mergeCell ref="C185:C186"/>
    <mergeCell ref="C187:C188"/>
    <mergeCell ref="C177:C178"/>
    <mergeCell ref="C175:C176"/>
    <mergeCell ref="C199:C200"/>
    <mergeCell ref="C197:C198"/>
    <mergeCell ref="C179:C180"/>
    <mergeCell ref="C261:C262"/>
    <mergeCell ref="C291:C292"/>
    <mergeCell ref="C293:C294"/>
    <mergeCell ref="C25:C26"/>
    <mergeCell ref="C27:C28"/>
    <mergeCell ref="C29:C30"/>
    <mergeCell ref="C45:C46"/>
    <mergeCell ref="C47:C48"/>
    <mergeCell ref="C49:C50"/>
    <mergeCell ref="C43:C44"/>
    <mergeCell ref="C159:C160"/>
    <mergeCell ref="C191:C192"/>
    <mergeCell ref="C171:C172"/>
    <mergeCell ref="C65:C66"/>
    <mergeCell ref="C67:C68"/>
    <mergeCell ref="C113:C114"/>
    <mergeCell ref="C71:C72"/>
    <mergeCell ref="C73:C74"/>
    <mergeCell ref="C75:C76"/>
    <mergeCell ref="C201:C202"/>
    <mergeCell ref="C203:C204"/>
    <mergeCell ref="C205:C206"/>
    <mergeCell ref="C189:C190"/>
    <mergeCell ref="C195:C196"/>
    <mergeCell ref="C79:C80"/>
    <mergeCell ref="C51:C52"/>
    <mergeCell ref="C53:C5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287:C288"/>
    <mergeCell ref="C289:C290"/>
    <mergeCell ref="C119:C120"/>
    <mergeCell ref="C121:C122"/>
    <mergeCell ref="C123:C124"/>
    <mergeCell ref="C81:C82"/>
    <mergeCell ref="C87:C88"/>
    <mergeCell ref="C89:C90"/>
    <mergeCell ref="C257:C258"/>
    <mergeCell ref="C259:C260"/>
    <mergeCell ref="C319:C320"/>
    <mergeCell ref="C321:C322"/>
    <mergeCell ref="C323:C32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3:C404"/>
    <mergeCell ref="C405:C406"/>
    <mergeCell ref="C407:C408"/>
    <mergeCell ref="C409:C410"/>
    <mergeCell ref="C411:C412"/>
    <mergeCell ref="C401:C402"/>
    <mergeCell ref="C419:C420"/>
    <mergeCell ref="C421:C422"/>
    <mergeCell ref="C423:C424"/>
    <mergeCell ref="C967:C968"/>
    <mergeCell ref="C969:C970"/>
    <mergeCell ref="C971:C972"/>
    <mergeCell ref="C431:C432"/>
    <mergeCell ref="C433:C434"/>
    <mergeCell ref="C435:C43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987:C988"/>
    <mergeCell ref="C469:C470"/>
    <mergeCell ref="C471:C472"/>
    <mergeCell ref="C473:C474"/>
    <mergeCell ref="C499:C500"/>
    <mergeCell ref="C497:C498"/>
    <mergeCell ref="C495:C496"/>
    <mergeCell ref="C955:C956"/>
    <mergeCell ref="C957:C958"/>
    <mergeCell ref="C891:C892"/>
    <mergeCell ref="C985:C986"/>
    <mergeCell ref="C509:C510"/>
    <mergeCell ref="C511:C512"/>
    <mergeCell ref="C513:C514"/>
    <mergeCell ref="C515:C516"/>
    <mergeCell ref="C517:C518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549:C550"/>
    <mergeCell ref="C551:C552"/>
    <mergeCell ref="C543:C544"/>
    <mergeCell ref="C537:C538"/>
    <mergeCell ref="C539:C540"/>
    <mergeCell ref="C541:C542"/>
    <mergeCell ref="C545:C546"/>
    <mergeCell ref="C553:C554"/>
    <mergeCell ref="C555:C556"/>
    <mergeCell ref="C577:C578"/>
    <mergeCell ref="C579:C580"/>
    <mergeCell ref="C565:C566"/>
    <mergeCell ref="C567:C568"/>
    <mergeCell ref="C885:C886"/>
    <mergeCell ref="C1001:C1002"/>
    <mergeCell ref="C559:C560"/>
    <mergeCell ref="C561:C562"/>
    <mergeCell ref="C569:C570"/>
    <mergeCell ref="C571:C572"/>
    <mergeCell ref="C993:C994"/>
    <mergeCell ref="C563:C564"/>
    <mergeCell ref="C557:C558"/>
    <mergeCell ref="C999:C1000"/>
    <mergeCell ref="C973:C974"/>
    <mergeCell ref="C975:C976"/>
    <mergeCell ref="C977:C978"/>
    <mergeCell ref="C979:C980"/>
    <mergeCell ref="C989:C990"/>
    <mergeCell ref="C991:C992"/>
    <mergeCell ref="C965:C966"/>
    <mergeCell ref="C961:C962"/>
    <mergeCell ref="C959:C960"/>
    <mergeCell ref="C573:C574"/>
    <mergeCell ref="C575:C576"/>
    <mergeCell ref="C627:C628"/>
    <mergeCell ref="C629:C630"/>
    <mergeCell ref="C631:C632"/>
    <mergeCell ref="C633:C634"/>
    <mergeCell ref="C1003:C1004"/>
    <mergeCell ref="C981:C982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607:C608"/>
    <mergeCell ref="C995:C996"/>
    <mergeCell ref="C997:C998"/>
    <mergeCell ref="C917:C918"/>
    <mergeCell ref="C919:C920"/>
    <mergeCell ref="C921:C922"/>
    <mergeCell ref="C923:C924"/>
    <mergeCell ref="C925:C926"/>
    <mergeCell ref="C931:C932"/>
    <mergeCell ref="C913:C914"/>
    <mergeCell ref="C875:C876"/>
    <mergeCell ref="C877:C878"/>
    <mergeCell ref="C879:C880"/>
    <mergeCell ref="C1007:C1008"/>
    <mergeCell ref="C591:C592"/>
    <mergeCell ref="C609:C610"/>
    <mergeCell ref="C643:C644"/>
    <mergeCell ref="C645:C646"/>
    <mergeCell ref="C1005:C1006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681:C682"/>
    <mergeCell ref="C687:C688"/>
    <mergeCell ref="C701:C702"/>
    <mergeCell ref="C703:C704"/>
    <mergeCell ref="C705:C706"/>
    <mergeCell ref="C707:C708"/>
    <mergeCell ref="C709:C710"/>
    <mergeCell ref="C783:C784"/>
    <mergeCell ref="C1009:C1010"/>
    <mergeCell ref="C983:C984"/>
    <mergeCell ref="C611:C612"/>
    <mergeCell ref="C613:C614"/>
    <mergeCell ref="C615:C616"/>
    <mergeCell ref="C617:C618"/>
    <mergeCell ref="C619:C620"/>
    <mergeCell ref="C621:C622"/>
    <mergeCell ref="C623:C624"/>
    <mergeCell ref="C625:C626"/>
    <mergeCell ref="C651:C652"/>
    <mergeCell ref="C659:C660"/>
    <mergeCell ref="C661:C662"/>
    <mergeCell ref="C663:C664"/>
    <mergeCell ref="C653:C654"/>
    <mergeCell ref="C655:C656"/>
    <mergeCell ref="C635:C636"/>
    <mergeCell ref="C637:C638"/>
    <mergeCell ref="C639:C640"/>
    <mergeCell ref="C641:C642"/>
    <mergeCell ref="C647:C648"/>
    <mergeCell ref="C649:C650"/>
    <mergeCell ref="C657:C658"/>
    <mergeCell ref="C753:C754"/>
    <mergeCell ref="C1027:C1028"/>
    <mergeCell ref="C819:C820"/>
    <mergeCell ref="C821:C822"/>
    <mergeCell ref="C823:C824"/>
    <mergeCell ref="C789:C790"/>
    <mergeCell ref="C1021:C1022"/>
    <mergeCell ref="C1015:C1016"/>
    <mergeCell ref="C1017:C1018"/>
    <mergeCell ref="C1019:C1020"/>
    <mergeCell ref="C1011:C1012"/>
    <mergeCell ref="C1013:C1014"/>
    <mergeCell ref="C791:C792"/>
    <mergeCell ref="C859:C860"/>
    <mergeCell ref="C843:C844"/>
    <mergeCell ref="C845:C846"/>
    <mergeCell ref="C847:C848"/>
    <mergeCell ref="C869:C870"/>
    <mergeCell ref="C861:C862"/>
    <mergeCell ref="C863:C864"/>
    <mergeCell ref="C865:C866"/>
    <mergeCell ref="C867:C868"/>
    <mergeCell ref="C849:C850"/>
    <mergeCell ref="C851:C852"/>
    <mergeCell ref="C933:C934"/>
    <mergeCell ref="C1031:C1032"/>
    <mergeCell ref="C689:C690"/>
    <mergeCell ref="C691:C692"/>
    <mergeCell ref="C693:C694"/>
    <mergeCell ref="C793:C794"/>
    <mergeCell ref="C1023:C1024"/>
    <mergeCell ref="C1025:C1026"/>
    <mergeCell ref="C795:C796"/>
    <mergeCell ref="C797:C798"/>
    <mergeCell ref="C799:C800"/>
    <mergeCell ref="C1029:C1030"/>
    <mergeCell ref="C801:C802"/>
    <mergeCell ref="C803:C804"/>
    <mergeCell ref="C805:C806"/>
    <mergeCell ref="C807:C808"/>
    <mergeCell ref="C749:C750"/>
    <mergeCell ref="C751:C752"/>
    <mergeCell ref="C759:C760"/>
    <mergeCell ref="C787:C788"/>
    <mergeCell ref="C853:C854"/>
    <mergeCell ref="C855:C856"/>
    <mergeCell ref="C857:C858"/>
    <mergeCell ref="C871:C872"/>
    <mergeCell ref="C873:C874"/>
    <mergeCell ref="C1039:C1040"/>
    <mergeCell ref="C1041:C1042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1033:C1034"/>
    <mergeCell ref="C1035:C1036"/>
    <mergeCell ref="C1037:C1038"/>
    <mergeCell ref="C831:C832"/>
    <mergeCell ref="C833:C834"/>
    <mergeCell ref="C835:C836"/>
    <mergeCell ref="C837:C838"/>
    <mergeCell ref="C839:C840"/>
    <mergeCell ref="C841:C842"/>
    <mergeCell ref="C809:C810"/>
    <mergeCell ref="C811:C812"/>
    <mergeCell ref="C825:C826"/>
    <mergeCell ref="C827:C828"/>
    <mergeCell ref="C829:C830"/>
    <mergeCell ref="C731:C732"/>
    <mergeCell ref="C733:C734"/>
    <mergeCell ref="C735:C736"/>
    <mergeCell ref="C737:C738"/>
    <mergeCell ref="C743:C744"/>
    <mergeCell ref="C745:C746"/>
    <mergeCell ref="C739:C740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03:C904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C69:C70"/>
    <mergeCell ref="I3:Y3"/>
    <mergeCell ref="C21:C22"/>
    <mergeCell ref="C23:C24"/>
    <mergeCell ref="C935:C936"/>
    <mergeCell ref="C937:C938"/>
    <mergeCell ref="C939:C940"/>
    <mergeCell ref="C455:C456"/>
    <mergeCell ref="C457:C458"/>
    <mergeCell ref="C477:C478"/>
    <mergeCell ref="C463:C464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725:C726"/>
    <mergeCell ref="C727:C728"/>
    <mergeCell ref="C747:C748"/>
    <mergeCell ref="C741:C742"/>
    <mergeCell ref="C729:C730"/>
    <mergeCell ref="C1085:C1086"/>
    <mergeCell ref="C1087:C1088"/>
    <mergeCell ref="C1089:C1090"/>
    <mergeCell ref="C1079:C1080"/>
    <mergeCell ref="C1081:C1082"/>
    <mergeCell ref="C1083:C1084"/>
    <mergeCell ref="C1043:C1044"/>
    <mergeCell ref="C1045:C1046"/>
    <mergeCell ref="C1047:C1048"/>
    <mergeCell ref="C1055:C1056"/>
    <mergeCell ref="C1057:C1058"/>
    <mergeCell ref="C1059:C1060"/>
    <mergeCell ref="C1067:C1068"/>
    <mergeCell ref="C1069:C1070"/>
    <mergeCell ref="C1071:C1072"/>
    <mergeCell ref="C1073:C1074"/>
    <mergeCell ref="C1075:C1076"/>
    <mergeCell ref="C1077:C1078"/>
    <mergeCell ref="C1061:C1062"/>
    <mergeCell ref="C1063:C1064"/>
    <mergeCell ref="C1065:C106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8"/>
  <sheetViews>
    <sheetView topLeftCell="A106" zoomScale="115" zoomScaleNormal="115" workbookViewId="0">
      <selection activeCell="E122" sqref="E122"/>
    </sheetView>
  </sheetViews>
  <sheetFormatPr defaultColWidth="9.1796875" defaultRowHeight="14.25" customHeight="1" x14ac:dyDescent="0.25"/>
  <cols>
    <col min="1" max="1" width="5.453125" style="129" customWidth="1"/>
    <col min="2" max="2" width="7.54296875" style="130" customWidth="1"/>
    <col min="3" max="3" width="12.26953125" style="129" customWidth="1"/>
    <col min="4" max="4" width="16.54296875" style="129" customWidth="1"/>
    <col min="5" max="5" width="7.7265625" style="129" customWidth="1"/>
    <col min="6" max="6" width="18.26953125" style="130" customWidth="1"/>
    <col min="7" max="7" width="34.26953125" style="130" customWidth="1"/>
    <col min="8" max="16384" width="9.1796875" style="129"/>
  </cols>
  <sheetData>
    <row r="2" spans="1:7" ht="24" customHeight="1" x14ac:dyDescent="0.4">
      <c r="A2" s="803" t="s">
        <v>4913</v>
      </c>
      <c r="B2" s="803"/>
      <c r="C2" s="803"/>
      <c r="D2" s="803"/>
      <c r="E2" s="803"/>
      <c r="F2" s="803"/>
      <c r="G2" s="803"/>
    </row>
    <row r="3" spans="1:7" ht="14.25" customHeight="1" x14ac:dyDescent="0.35">
      <c r="A3" s="802" t="s">
        <v>4914</v>
      </c>
      <c r="B3" s="802"/>
      <c r="C3" s="802"/>
      <c r="D3" s="802"/>
      <c r="E3" s="802"/>
      <c r="F3" s="802"/>
      <c r="G3" s="802"/>
    </row>
    <row r="4" spans="1:7" ht="14.25" customHeight="1" x14ac:dyDescent="0.25">
      <c r="B4" s="131"/>
    </row>
    <row r="5" spans="1:7" ht="23.25" customHeight="1" x14ac:dyDescent="0.25">
      <c r="A5" s="132" t="s">
        <v>736</v>
      </c>
      <c r="B5" s="132" t="s">
        <v>737</v>
      </c>
      <c r="C5" s="132" t="s">
        <v>738</v>
      </c>
      <c r="D5" s="800" t="s">
        <v>739</v>
      </c>
      <c r="E5" s="801"/>
      <c r="F5" s="132" t="s">
        <v>740</v>
      </c>
      <c r="G5" s="132" t="s">
        <v>16</v>
      </c>
    </row>
    <row r="6" spans="1:7" ht="14.25" customHeight="1" x14ac:dyDescent="0.3">
      <c r="A6" s="133">
        <v>1</v>
      </c>
      <c r="B6" s="134" t="s">
        <v>9</v>
      </c>
      <c r="C6" s="135" t="s">
        <v>2221</v>
      </c>
      <c r="D6" s="136" t="s">
        <v>54</v>
      </c>
      <c r="E6" s="137" t="s">
        <v>36</v>
      </c>
      <c r="F6" s="138" t="s">
        <v>52</v>
      </c>
      <c r="G6" s="466" t="s">
        <v>741</v>
      </c>
    </row>
    <row r="7" spans="1:7" ht="14.25" customHeight="1" x14ac:dyDescent="0.3">
      <c r="A7" s="139">
        <v>2</v>
      </c>
      <c r="B7" s="140" t="s">
        <v>13</v>
      </c>
      <c r="C7" s="141" t="s">
        <v>2222</v>
      </c>
      <c r="D7" s="142" t="s">
        <v>55</v>
      </c>
      <c r="E7" s="143" t="s">
        <v>37</v>
      </c>
      <c r="F7" s="144" t="s">
        <v>52</v>
      </c>
      <c r="G7" s="467"/>
    </row>
    <row r="8" spans="1:7" ht="14.25" customHeight="1" x14ac:dyDescent="0.3">
      <c r="A8" s="139">
        <v>3</v>
      </c>
      <c r="B8" s="140" t="s">
        <v>19</v>
      </c>
      <c r="C8" s="141" t="s">
        <v>2223</v>
      </c>
      <c r="D8" s="142" t="s">
        <v>68</v>
      </c>
      <c r="E8" s="143" t="s">
        <v>48</v>
      </c>
      <c r="F8" s="144" t="s">
        <v>52</v>
      </c>
      <c r="G8" s="467"/>
    </row>
    <row r="9" spans="1:7" ht="14.25" customHeight="1" x14ac:dyDescent="0.3">
      <c r="A9" s="139">
        <v>4</v>
      </c>
      <c r="B9" s="140" t="s">
        <v>4</v>
      </c>
      <c r="C9" s="141" t="s">
        <v>557</v>
      </c>
      <c r="D9" s="142" t="s">
        <v>62</v>
      </c>
      <c r="E9" s="143" t="s">
        <v>49</v>
      </c>
      <c r="F9" s="144" t="s">
        <v>52</v>
      </c>
      <c r="G9" s="467"/>
    </row>
    <row r="10" spans="1:7" ht="14.25" customHeight="1" x14ac:dyDescent="0.3">
      <c r="A10" s="139">
        <v>5</v>
      </c>
      <c r="B10" s="140" t="s">
        <v>14</v>
      </c>
      <c r="C10" s="141" t="s">
        <v>2224</v>
      </c>
      <c r="D10" s="142" t="s">
        <v>64</v>
      </c>
      <c r="E10" s="143" t="s">
        <v>49</v>
      </c>
      <c r="F10" s="144" t="s">
        <v>52</v>
      </c>
      <c r="G10" s="467"/>
    </row>
    <row r="11" spans="1:7" ht="14.25" customHeight="1" x14ac:dyDescent="0.3">
      <c r="A11" s="139">
        <v>6</v>
      </c>
      <c r="B11" s="140" t="s">
        <v>7</v>
      </c>
      <c r="C11" s="141" t="s">
        <v>2225</v>
      </c>
      <c r="D11" s="142" t="s">
        <v>66</v>
      </c>
      <c r="E11" s="143" t="s">
        <v>49</v>
      </c>
      <c r="F11" s="144" t="s">
        <v>52</v>
      </c>
      <c r="G11" s="467"/>
    </row>
    <row r="12" spans="1:7" ht="14.25" customHeight="1" x14ac:dyDescent="0.3">
      <c r="A12" s="139">
        <v>7</v>
      </c>
      <c r="B12" s="144" t="s">
        <v>592</v>
      </c>
      <c r="C12" s="139" t="s">
        <v>2226</v>
      </c>
      <c r="D12" s="145" t="s">
        <v>594</v>
      </c>
      <c r="E12" s="146" t="s">
        <v>49</v>
      </c>
      <c r="F12" s="144" t="s">
        <v>52</v>
      </c>
      <c r="G12" s="467"/>
    </row>
    <row r="13" spans="1:7" ht="14.25" customHeight="1" x14ac:dyDescent="0.3">
      <c r="A13" s="139">
        <v>8</v>
      </c>
      <c r="B13" s="140" t="s">
        <v>6</v>
      </c>
      <c r="C13" s="141" t="s">
        <v>2227</v>
      </c>
      <c r="D13" s="142" t="s">
        <v>68</v>
      </c>
      <c r="E13" s="143" t="s">
        <v>39</v>
      </c>
      <c r="F13" s="144" t="s">
        <v>52</v>
      </c>
      <c r="G13" s="467"/>
    </row>
    <row r="14" spans="1:7" ht="14.25" customHeight="1" x14ac:dyDescent="0.3">
      <c r="A14" s="139">
        <v>9</v>
      </c>
      <c r="B14" s="140" t="s">
        <v>2</v>
      </c>
      <c r="C14" s="141" t="s">
        <v>2228</v>
      </c>
      <c r="D14" s="142" t="s">
        <v>72</v>
      </c>
      <c r="E14" s="143" t="s">
        <v>41</v>
      </c>
      <c r="F14" s="144" t="s">
        <v>52</v>
      </c>
      <c r="G14" s="467"/>
    </row>
    <row r="15" spans="1:7" ht="14.25" customHeight="1" x14ac:dyDescent="0.3">
      <c r="A15" s="139">
        <v>10</v>
      </c>
      <c r="B15" s="140" t="s">
        <v>8</v>
      </c>
      <c r="C15" s="141" t="s">
        <v>2229</v>
      </c>
      <c r="D15" s="142" t="s">
        <v>78</v>
      </c>
      <c r="E15" s="143" t="s">
        <v>45</v>
      </c>
      <c r="F15" s="144" t="s">
        <v>52</v>
      </c>
      <c r="G15" s="467"/>
    </row>
    <row r="16" spans="1:7" ht="14.25" customHeight="1" x14ac:dyDescent="0.3">
      <c r="A16" s="139">
        <v>11</v>
      </c>
      <c r="B16" s="144" t="s">
        <v>81</v>
      </c>
      <c r="C16" s="139" t="s">
        <v>2230</v>
      </c>
      <c r="D16" s="142" t="s">
        <v>82</v>
      </c>
      <c r="E16" s="143" t="s">
        <v>83</v>
      </c>
      <c r="F16" s="144" t="s">
        <v>52</v>
      </c>
      <c r="G16" s="467"/>
    </row>
    <row r="17" spans="1:7" ht="14.25" customHeight="1" x14ac:dyDescent="0.3">
      <c r="A17" s="139">
        <v>12</v>
      </c>
      <c r="B17" s="140" t="s">
        <v>12</v>
      </c>
      <c r="C17" s="141" t="s">
        <v>2231</v>
      </c>
      <c r="D17" s="145" t="s">
        <v>85</v>
      </c>
      <c r="E17" s="146" t="s">
        <v>46</v>
      </c>
      <c r="F17" s="144" t="s">
        <v>52</v>
      </c>
      <c r="G17" s="467"/>
    </row>
    <row r="18" spans="1:7" ht="14.25" customHeight="1" x14ac:dyDescent="0.3">
      <c r="A18" s="139">
        <v>13</v>
      </c>
      <c r="B18" s="140" t="s">
        <v>50</v>
      </c>
      <c r="C18" s="141" t="s">
        <v>2232</v>
      </c>
      <c r="D18" s="142" t="s">
        <v>678</v>
      </c>
      <c r="E18" s="143" t="s">
        <v>142</v>
      </c>
      <c r="F18" s="144" t="s">
        <v>52</v>
      </c>
      <c r="G18" s="467"/>
    </row>
    <row r="19" spans="1:7" s="234" customFormat="1" ht="14.25" customHeight="1" x14ac:dyDescent="0.3">
      <c r="A19" s="139">
        <v>14</v>
      </c>
      <c r="B19" s="233" t="s">
        <v>820</v>
      </c>
      <c r="C19" s="310" t="s">
        <v>2233</v>
      </c>
      <c r="D19" s="302" t="s">
        <v>103</v>
      </c>
      <c r="E19" s="303" t="s">
        <v>824</v>
      </c>
      <c r="F19" s="311" t="s">
        <v>52</v>
      </c>
      <c r="G19" s="468"/>
    </row>
    <row r="20" spans="1:7" ht="14.25" customHeight="1" x14ac:dyDescent="0.3">
      <c r="A20" s="139">
        <v>15</v>
      </c>
      <c r="B20" s="207" t="s">
        <v>1250</v>
      </c>
      <c r="C20" s="461" t="s">
        <v>1251</v>
      </c>
      <c r="D20" s="177" t="s">
        <v>64</v>
      </c>
      <c r="E20" s="176" t="s">
        <v>276</v>
      </c>
      <c r="F20" s="166" t="s">
        <v>52</v>
      </c>
      <c r="G20" s="467"/>
    </row>
    <row r="21" spans="1:7" ht="14.25" customHeight="1" x14ac:dyDescent="0.3">
      <c r="A21" s="139">
        <v>16</v>
      </c>
      <c r="B21" s="304" t="s">
        <v>1252</v>
      </c>
      <c r="C21" s="462" t="s">
        <v>1253</v>
      </c>
      <c r="D21" s="463" t="s">
        <v>4661</v>
      </c>
      <c r="E21" s="464" t="s">
        <v>114</v>
      </c>
      <c r="F21" s="166" t="s">
        <v>52</v>
      </c>
      <c r="G21" s="467"/>
    </row>
    <row r="22" spans="1:7" ht="14.25" customHeight="1" x14ac:dyDescent="0.3">
      <c r="A22" s="139">
        <v>17</v>
      </c>
      <c r="B22" s="343" t="s">
        <v>2319</v>
      </c>
      <c r="C22" s="465" t="s">
        <v>2171</v>
      </c>
      <c r="D22" s="172" t="s">
        <v>2320</v>
      </c>
      <c r="E22" s="173" t="s">
        <v>221</v>
      </c>
      <c r="F22" s="166" t="s">
        <v>52</v>
      </c>
      <c r="G22" s="467"/>
    </row>
    <row r="23" spans="1:7" ht="14.25" customHeight="1" x14ac:dyDescent="0.3">
      <c r="A23" s="139">
        <v>18</v>
      </c>
      <c r="B23" s="477" t="s">
        <v>15</v>
      </c>
      <c r="C23" s="151" t="s">
        <v>2234</v>
      </c>
      <c r="D23" s="312" t="s">
        <v>742</v>
      </c>
      <c r="E23" s="313" t="s">
        <v>211</v>
      </c>
      <c r="F23" s="152" t="s">
        <v>52</v>
      </c>
      <c r="G23" s="467" t="s">
        <v>3627</v>
      </c>
    </row>
    <row r="24" spans="1:7" ht="14.25" customHeight="1" x14ac:dyDescent="0.3">
      <c r="A24" s="139">
        <v>19</v>
      </c>
      <c r="B24" s="478" t="s">
        <v>5</v>
      </c>
      <c r="C24" s="147" t="s">
        <v>2235</v>
      </c>
      <c r="D24" s="148" t="s">
        <v>70</v>
      </c>
      <c r="E24" s="149" t="s">
        <v>35</v>
      </c>
      <c r="F24" s="152" t="s">
        <v>52</v>
      </c>
      <c r="G24" s="467" t="s">
        <v>3627</v>
      </c>
    </row>
    <row r="25" spans="1:7" ht="14.25" customHeight="1" x14ac:dyDescent="0.3">
      <c r="A25" s="139">
        <v>20</v>
      </c>
      <c r="B25" s="478" t="s">
        <v>10</v>
      </c>
      <c r="C25" s="314" t="s">
        <v>2236</v>
      </c>
      <c r="D25" s="315" t="s">
        <v>2210</v>
      </c>
      <c r="E25" s="316" t="s">
        <v>40</v>
      </c>
      <c r="F25" s="152" t="s">
        <v>52</v>
      </c>
      <c r="G25" s="467" t="s">
        <v>3627</v>
      </c>
    </row>
    <row r="26" spans="1:7" ht="14.25" customHeight="1" x14ac:dyDescent="0.3">
      <c r="A26" s="139">
        <v>21</v>
      </c>
      <c r="B26" s="478" t="s">
        <v>11</v>
      </c>
      <c r="C26" s="147" t="s">
        <v>2237</v>
      </c>
      <c r="D26" s="148" t="s">
        <v>59</v>
      </c>
      <c r="E26" s="149" t="s">
        <v>43</v>
      </c>
      <c r="F26" s="152" t="s">
        <v>52</v>
      </c>
      <c r="G26" s="467" t="s">
        <v>3627</v>
      </c>
    </row>
    <row r="27" spans="1:7" ht="14.25" customHeight="1" x14ac:dyDescent="0.3">
      <c r="A27" s="139">
        <v>22</v>
      </c>
      <c r="B27" s="475" t="s">
        <v>382</v>
      </c>
      <c r="C27" s="472" t="s">
        <v>3624</v>
      </c>
      <c r="D27" s="473" t="s">
        <v>3625</v>
      </c>
      <c r="E27" s="474" t="s">
        <v>3626</v>
      </c>
      <c r="F27" s="152" t="s">
        <v>52</v>
      </c>
      <c r="G27" s="467" t="s">
        <v>3627</v>
      </c>
    </row>
    <row r="28" spans="1:7" ht="14.25" customHeight="1" x14ac:dyDescent="0.3">
      <c r="A28" s="153">
        <v>1</v>
      </c>
      <c r="B28" s="154" t="s">
        <v>789</v>
      </c>
      <c r="C28" s="155" t="s">
        <v>2218</v>
      </c>
      <c r="D28" s="156" t="s">
        <v>86</v>
      </c>
      <c r="E28" s="157" t="s">
        <v>51</v>
      </c>
      <c r="F28" s="158" t="s">
        <v>87</v>
      </c>
      <c r="G28" s="466" t="s">
        <v>2286</v>
      </c>
    </row>
    <row r="29" spans="1:7" ht="14.25" customHeight="1" x14ac:dyDescent="0.3">
      <c r="A29" s="139">
        <v>2</v>
      </c>
      <c r="B29" s="144" t="s">
        <v>803</v>
      </c>
      <c r="C29" s="139" t="s">
        <v>2238</v>
      </c>
      <c r="D29" s="142" t="s">
        <v>88</v>
      </c>
      <c r="E29" s="757" t="s">
        <v>89</v>
      </c>
      <c r="F29" s="144" t="s">
        <v>87</v>
      </c>
      <c r="G29" s="467"/>
    </row>
    <row r="30" spans="1:7" ht="14.25" customHeight="1" x14ac:dyDescent="0.3">
      <c r="A30" s="153">
        <v>3</v>
      </c>
      <c r="B30" s="144" t="s">
        <v>811</v>
      </c>
      <c r="C30" s="139" t="s">
        <v>2239</v>
      </c>
      <c r="D30" s="142" t="s">
        <v>90</v>
      </c>
      <c r="E30" s="757" t="s">
        <v>91</v>
      </c>
      <c r="F30" s="144" t="s">
        <v>87</v>
      </c>
      <c r="G30" s="467"/>
    </row>
    <row r="31" spans="1:7" ht="14.25" customHeight="1" x14ac:dyDescent="0.3">
      <c r="A31" s="139">
        <v>4</v>
      </c>
      <c r="B31" s="144" t="s">
        <v>812</v>
      </c>
      <c r="C31" s="139" t="s">
        <v>2240</v>
      </c>
      <c r="D31" s="142" t="s">
        <v>92</v>
      </c>
      <c r="E31" s="757" t="s">
        <v>93</v>
      </c>
      <c r="F31" s="144" t="s">
        <v>87</v>
      </c>
      <c r="G31" s="467"/>
    </row>
    <row r="32" spans="1:7" ht="14.25" customHeight="1" x14ac:dyDescent="0.3">
      <c r="A32" s="153">
        <v>5</v>
      </c>
      <c r="B32" s="144" t="s">
        <v>790</v>
      </c>
      <c r="C32" s="139" t="s">
        <v>2241</v>
      </c>
      <c r="D32" s="142" t="s">
        <v>95</v>
      </c>
      <c r="E32" s="143" t="s">
        <v>96</v>
      </c>
      <c r="F32" s="144" t="s">
        <v>87</v>
      </c>
      <c r="G32" s="756"/>
    </row>
    <row r="33" spans="1:7" ht="14.25" customHeight="1" x14ac:dyDescent="0.3">
      <c r="A33" s="139">
        <v>6</v>
      </c>
      <c r="B33" s="144" t="s">
        <v>794</v>
      </c>
      <c r="C33" s="139" t="s">
        <v>97</v>
      </c>
      <c r="D33" s="142" t="s">
        <v>98</v>
      </c>
      <c r="E33" s="757" t="s">
        <v>99</v>
      </c>
      <c r="F33" s="144" t="s">
        <v>87</v>
      </c>
      <c r="G33" s="467"/>
    </row>
    <row r="34" spans="1:7" ht="14.25" customHeight="1" x14ac:dyDescent="0.3">
      <c r="A34" s="153">
        <v>7</v>
      </c>
      <c r="B34" s="144" t="s">
        <v>793</v>
      </c>
      <c r="C34" s="139" t="s">
        <v>2242</v>
      </c>
      <c r="D34" s="142" t="s">
        <v>100</v>
      </c>
      <c r="E34" s="757" t="s">
        <v>49</v>
      </c>
      <c r="F34" s="144" t="s">
        <v>87</v>
      </c>
      <c r="G34" s="467"/>
    </row>
    <row r="35" spans="1:7" ht="14.25" customHeight="1" x14ac:dyDescent="0.3">
      <c r="A35" s="139">
        <v>8</v>
      </c>
      <c r="B35" s="144" t="s">
        <v>802</v>
      </c>
      <c r="C35" s="139" t="s">
        <v>286</v>
      </c>
      <c r="D35" s="159" t="s">
        <v>203</v>
      </c>
      <c r="E35" s="146" t="s">
        <v>237</v>
      </c>
      <c r="F35" s="144" t="s">
        <v>87</v>
      </c>
      <c r="G35" s="756"/>
    </row>
    <row r="36" spans="1:7" ht="14.25" customHeight="1" x14ac:dyDescent="0.3">
      <c r="A36" s="153">
        <v>9</v>
      </c>
      <c r="B36" s="144" t="s">
        <v>788</v>
      </c>
      <c r="C36" s="139" t="s">
        <v>2211</v>
      </c>
      <c r="D36" s="142" t="s">
        <v>101</v>
      </c>
      <c r="E36" s="757" t="s">
        <v>102</v>
      </c>
      <c r="F36" s="144" t="s">
        <v>87</v>
      </c>
      <c r="G36" s="467"/>
    </row>
    <row r="37" spans="1:7" ht="14.25" customHeight="1" x14ac:dyDescent="0.3">
      <c r="A37" s="139">
        <v>10</v>
      </c>
      <c r="B37" s="144" t="s">
        <v>809</v>
      </c>
      <c r="C37" s="139" t="s">
        <v>579</v>
      </c>
      <c r="D37" s="159" t="s">
        <v>580</v>
      </c>
      <c r="E37" s="758" t="s">
        <v>102</v>
      </c>
      <c r="F37" s="144" t="s">
        <v>87</v>
      </c>
      <c r="G37" s="467"/>
    </row>
    <row r="38" spans="1:7" ht="14.25" customHeight="1" x14ac:dyDescent="0.3">
      <c r="A38" s="139">
        <v>12</v>
      </c>
      <c r="B38" s="144" t="s">
        <v>800</v>
      </c>
      <c r="C38" s="139" t="s">
        <v>2244</v>
      </c>
      <c r="D38" s="142" t="s">
        <v>108</v>
      </c>
      <c r="E38" s="757" t="s">
        <v>107</v>
      </c>
      <c r="F38" s="144" t="s">
        <v>87</v>
      </c>
      <c r="G38" s="467"/>
    </row>
    <row r="39" spans="1:7" ht="14.25" customHeight="1" x14ac:dyDescent="0.3">
      <c r="A39" s="153">
        <v>13</v>
      </c>
      <c r="B39" s="144" t="s">
        <v>806</v>
      </c>
      <c r="C39" s="139" t="s">
        <v>2245</v>
      </c>
      <c r="D39" s="142" t="s">
        <v>109</v>
      </c>
      <c r="E39" s="757" t="s">
        <v>110</v>
      </c>
      <c r="F39" s="144" t="s">
        <v>87</v>
      </c>
      <c r="G39" s="467"/>
    </row>
    <row r="40" spans="1:7" ht="14.25" customHeight="1" x14ac:dyDescent="0.3">
      <c r="A40" s="139">
        <v>14</v>
      </c>
      <c r="B40" s="144" t="s">
        <v>813</v>
      </c>
      <c r="C40" s="139" t="s">
        <v>111</v>
      </c>
      <c r="D40" s="142" t="s">
        <v>73</v>
      </c>
      <c r="E40" s="757" t="s">
        <v>112</v>
      </c>
      <c r="F40" s="144" t="s">
        <v>87</v>
      </c>
      <c r="G40" s="467"/>
    </row>
    <row r="41" spans="1:7" ht="14.25" customHeight="1" x14ac:dyDescent="0.3">
      <c r="A41" s="153">
        <v>15</v>
      </c>
      <c r="B41" s="144" t="s">
        <v>795</v>
      </c>
      <c r="C41" s="139" t="s">
        <v>2246</v>
      </c>
      <c r="D41" s="142" t="s">
        <v>115</v>
      </c>
      <c r="E41" s="757" t="s">
        <v>116</v>
      </c>
      <c r="F41" s="144" t="s">
        <v>87</v>
      </c>
      <c r="G41" s="467"/>
    </row>
    <row r="42" spans="1:7" ht="14.25" customHeight="1" x14ac:dyDescent="0.3">
      <c r="A42" s="139">
        <v>16</v>
      </c>
      <c r="B42" s="144" t="s">
        <v>798</v>
      </c>
      <c r="C42" s="139" t="s">
        <v>2247</v>
      </c>
      <c r="D42" s="142" t="s">
        <v>119</v>
      </c>
      <c r="E42" s="757" t="s">
        <v>120</v>
      </c>
      <c r="F42" s="144" t="s">
        <v>87</v>
      </c>
      <c r="G42" s="467"/>
    </row>
    <row r="43" spans="1:7" ht="14.25" customHeight="1" x14ac:dyDescent="0.3">
      <c r="A43" s="153">
        <v>17</v>
      </c>
      <c r="B43" s="144" t="s">
        <v>805</v>
      </c>
      <c r="C43" s="139" t="s">
        <v>2248</v>
      </c>
      <c r="D43" s="145" t="s">
        <v>607</v>
      </c>
      <c r="E43" s="758" t="s">
        <v>34</v>
      </c>
      <c r="F43" s="144" t="s">
        <v>87</v>
      </c>
      <c r="G43" s="467"/>
    </row>
    <row r="44" spans="1:7" ht="14.25" customHeight="1" x14ac:dyDescent="0.3">
      <c r="A44" s="139">
        <v>18</v>
      </c>
      <c r="B44" s="144" t="s">
        <v>814</v>
      </c>
      <c r="C44" s="139" t="s">
        <v>2249</v>
      </c>
      <c r="D44" s="142" t="s">
        <v>56</v>
      </c>
      <c r="E44" s="143" t="s">
        <v>75</v>
      </c>
      <c r="F44" s="144" t="s">
        <v>87</v>
      </c>
      <c r="G44" s="756"/>
    </row>
    <row r="45" spans="1:7" ht="14.25" customHeight="1" x14ac:dyDescent="0.3">
      <c r="A45" s="153">
        <v>19</v>
      </c>
      <c r="B45" s="144" t="s">
        <v>815</v>
      </c>
      <c r="C45" s="139" t="s">
        <v>582</v>
      </c>
      <c r="D45" s="159" t="s">
        <v>581</v>
      </c>
      <c r="E45" s="758" t="s">
        <v>75</v>
      </c>
      <c r="F45" s="144" t="s">
        <v>87</v>
      </c>
      <c r="G45" s="467"/>
    </row>
    <row r="46" spans="1:7" ht="14.25" customHeight="1" x14ac:dyDescent="0.3">
      <c r="A46" s="139">
        <v>20</v>
      </c>
      <c r="B46" s="144" t="s">
        <v>787</v>
      </c>
      <c r="C46" s="139" t="s">
        <v>121</v>
      </c>
      <c r="D46" s="142" t="s">
        <v>122</v>
      </c>
      <c r="E46" s="757" t="s">
        <v>123</v>
      </c>
      <c r="F46" s="144" t="s">
        <v>87</v>
      </c>
      <c r="G46" s="467"/>
    </row>
    <row r="47" spans="1:7" ht="14.25" customHeight="1" x14ac:dyDescent="0.3">
      <c r="A47" s="153">
        <v>21</v>
      </c>
      <c r="B47" s="144" t="s">
        <v>816</v>
      </c>
      <c r="C47" s="139" t="s">
        <v>2250</v>
      </c>
      <c r="D47" s="142" t="s">
        <v>124</v>
      </c>
      <c r="E47" s="757" t="s">
        <v>125</v>
      </c>
      <c r="F47" s="144" t="s">
        <v>87</v>
      </c>
      <c r="G47" s="467"/>
    </row>
    <row r="48" spans="1:7" ht="14.25" customHeight="1" x14ac:dyDescent="0.3">
      <c r="A48" s="139">
        <v>22</v>
      </c>
      <c r="B48" s="160" t="s">
        <v>791</v>
      </c>
      <c r="C48" s="161" t="s">
        <v>2251</v>
      </c>
      <c r="D48" s="142" t="s">
        <v>126</v>
      </c>
      <c r="E48" s="757" t="s">
        <v>127</v>
      </c>
      <c r="F48" s="144" t="s">
        <v>87</v>
      </c>
      <c r="G48" s="467"/>
    </row>
    <row r="49" spans="1:7" ht="14.25" customHeight="1" x14ac:dyDescent="0.3">
      <c r="A49" s="153">
        <v>23</v>
      </c>
      <c r="B49" s="144" t="s">
        <v>817</v>
      </c>
      <c r="C49" s="139" t="s">
        <v>130</v>
      </c>
      <c r="D49" s="142" t="s">
        <v>73</v>
      </c>
      <c r="E49" s="757" t="s">
        <v>131</v>
      </c>
      <c r="F49" s="144" t="s">
        <v>87</v>
      </c>
      <c r="G49" s="467"/>
    </row>
    <row r="50" spans="1:7" ht="14.25" customHeight="1" x14ac:dyDescent="0.3">
      <c r="A50" s="139">
        <v>24</v>
      </c>
      <c r="B50" s="144" t="s">
        <v>807</v>
      </c>
      <c r="C50" s="139" t="s">
        <v>547</v>
      </c>
      <c r="D50" s="162" t="s">
        <v>376</v>
      </c>
      <c r="E50" s="163" t="s">
        <v>377</v>
      </c>
      <c r="F50" s="144" t="s">
        <v>87</v>
      </c>
      <c r="G50" s="756"/>
    </row>
    <row r="51" spans="1:7" ht="14.25" customHeight="1" x14ac:dyDescent="0.3">
      <c r="A51" s="153">
        <v>25</v>
      </c>
      <c r="B51" s="160" t="s">
        <v>796</v>
      </c>
      <c r="C51" s="161" t="s">
        <v>2212</v>
      </c>
      <c r="D51" s="164" t="s">
        <v>133</v>
      </c>
      <c r="E51" s="759" t="s">
        <v>134</v>
      </c>
      <c r="F51" s="144" t="s">
        <v>87</v>
      </c>
      <c r="G51" s="467"/>
    </row>
    <row r="52" spans="1:7" ht="14.25" customHeight="1" x14ac:dyDescent="0.3">
      <c r="A52" s="139">
        <v>26</v>
      </c>
      <c r="B52" s="144" t="s">
        <v>792</v>
      </c>
      <c r="C52" s="139" t="s">
        <v>2252</v>
      </c>
      <c r="D52" s="142" t="s">
        <v>137</v>
      </c>
      <c r="E52" s="757" t="s">
        <v>136</v>
      </c>
      <c r="F52" s="144" t="s">
        <v>87</v>
      </c>
      <c r="G52" s="467"/>
    </row>
    <row r="53" spans="1:7" ht="14.25" customHeight="1" x14ac:dyDescent="0.3">
      <c r="A53" s="153">
        <v>27</v>
      </c>
      <c r="B53" s="144" t="s">
        <v>797</v>
      </c>
      <c r="C53" s="139" t="s">
        <v>2253</v>
      </c>
      <c r="D53" s="145" t="s">
        <v>138</v>
      </c>
      <c r="E53" s="758" t="s">
        <v>139</v>
      </c>
      <c r="F53" s="144" t="s">
        <v>87</v>
      </c>
      <c r="G53" s="467"/>
    </row>
    <row r="54" spans="1:7" ht="14.25" customHeight="1" x14ac:dyDescent="0.3">
      <c r="A54" s="139">
        <v>28</v>
      </c>
      <c r="B54" s="160" t="s">
        <v>799</v>
      </c>
      <c r="C54" s="161" t="s">
        <v>2232</v>
      </c>
      <c r="D54" s="145" t="s">
        <v>141</v>
      </c>
      <c r="E54" s="758" t="s">
        <v>142</v>
      </c>
      <c r="F54" s="144" t="s">
        <v>87</v>
      </c>
      <c r="G54" s="467"/>
    </row>
    <row r="55" spans="1:7" ht="14.25" customHeight="1" x14ac:dyDescent="0.3">
      <c r="A55" s="153">
        <v>29</v>
      </c>
      <c r="B55" s="144" t="s">
        <v>786</v>
      </c>
      <c r="C55" s="139" t="s">
        <v>2254</v>
      </c>
      <c r="D55" s="142" t="s">
        <v>143</v>
      </c>
      <c r="E55" s="143" t="s">
        <v>144</v>
      </c>
      <c r="F55" s="144" t="s">
        <v>87</v>
      </c>
      <c r="G55" s="756"/>
    </row>
    <row r="56" spans="1:7" ht="14.25" customHeight="1" x14ac:dyDescent="0.3">
      <c r="A56" s="139">
        <v>30</v>
      </c>
      <c r="B56" s="144" t="s">
        <v>804</v>
      </c>
      <c r="C56" s="139" t="s">
        <v>2213</v>
      </c>
      <c r="D56" s="145" t="s">
        <v>608</v>
      </c>
      <c r="E56" s="758" t="s">
        <v>609</v>
      </c>
      <c r="F56" s="144" t="s">
        <v>87</v>
      </c>
      <c r="G56" s="467"/>
    </row>
    <row r="57" spans="1:7" ht="14.25" customHeight="1" x14ac:dyDescent="0.3">
      <c r="A57" s="153">
        <v>31</v>
      </c>
      <c r="B57" s="144" t="s">
        <v>801</v>
      </c>
      <c r="C57" s="165" t="s">
        <v>3629</v>
      </c>
      <c r="D57" s="162" t="s">
        <v>680</v>
      </c>
      <c r="E57" s="757" t="s">
        <v>609</v>
      </c>
      <c r="F57" s="144" t="s">
        <v>87</v>
      </c>
      <c r="G57" s="467"/>
    </row>
    <row r="58" spans="1:7" ht="14.25" customHeight="1" x14ac:dyDescent="0.3">
      <c r="A58" s="139">
        <v>32</v>
      </c>
      <c r="B58" s="144" t="s">
        <v>808</v>
      </c>
      <c r="C58" s="139" t="s">
        <v>2255</v>
      </c>
      <c r="D58" s="145" t="s">
        <v>145</v>
      </c>
      <c r="E58" s="758" t="s">
        <v>146</v>
      </c>
      <c r="F58" s="144" t="s">
        <v>87</v>
      </c>
      <c r="G58" s="467"/>
    </row>
    <row r="59" spans="1:7" ht="14.25" customHeight="1" x14ac:dyDescent="0.3">
      <c r="A59" s="153">
        <v>33</v>
      </c>
      <c r="B59" s="166" t="s">
        <v>1247</v>
      </c>
      <c r="C59" s="150" t="s">
        <v>1248</v>
      </c>
      <c r="D59" s="167" t="s">
        <v>171</v>
      </c>
      <c r="E59" s="168" t="s">
        <v>104</v>
      </c>
      <c r="F59" s="166" t="s">
        <v>87</v>
      </c>
      <c r="G59" s="467"/>
    </row>
    <row r="60" spans="1:7" ht="14.25" customHeight="1" x14ac:dyDescent="0.3">
      <c r="A60" s="139">
        <v>2</v>
      </c>
      <c r="B60" s="160" t="s">
        <v>147</v>
      </c>
      <c r="C60" s="161" t="s">
        <v>2240</v>
      </c>
      <c r="D60" s="145" t="s">
        <v>70</v>
      </c>
      <c r="E60" s="146" t="s">
        <v>93</v>
      </c>
      <c r="F60" s="144" t="s">
        <v>148</v>
      </c>
      <c r="G60" s="466" t="s">
        <v>743</v>
      </c>
    </row>
    <row r="61" spans="1:7" ht="14.25" customHeight="1" x14ac:dyDescent="0.3">
      <c r="A61" s="139">
        <v>3</v>
      </c>
      <c r="B61" s="160" t="s">
        <v>149</v>
      </c>
      <c r="C61" s="161" t="s">
        <v>2241</v>
      </c>
      <c r="D61" s="145" t="s">
        <v>150</v>
      </c>
      <c r="E61" s="758" t="s">
        <v>96</v>
      </c>
      <c r="F61" s="144" t="s">
        <v>148</v>
      </c>
      <c r="G61" s="467"/>
    </row>
    <row r="62" spans="1:7" ht="14.25" customHeight="1" x14ac:dyDescent="0.3">
      <c r="A62" s="139">
        <v>5</v>
      </c>
      <c r="B62" s="160" t="s">
        <v>154</v>
      </c>
      <c r="C62" s="161" t="s">
        <v>548</v>
      </c>
      <c r="D62" s="145" t="s">
        <v>155</v>
      </c>
      <c r="E62" s="758" t="s">
        <v>156</v>
      </c>
      <c r="F62" s="144" t="s">
        <v>148</v>
      </c>
      <c r="G62" s="467"/>
    </row>
    <row r="63" spans="1:7" ht="14.25" customHeight="1" x14ac:dyDescent="0.3">
      <c r="A63" s="139">
        <v>6</v>
      </c>
      <c r="B63" s="160" t="s">
        <v>158</v>
      </c>
      <c r="C63" s="161" t="s">
        <v>2256</v>
      </c>
      <c r="D63" s="145" t="s">
        <v>159</v>
      </c>
      <c r="E63" s="146" t="s">
        <v>160</v>
      </c>
      <c r="F63" s="144" t="s">
        <v>148</v>
      </c>
      <c r="G63" s="756"/>
    </row>
    <row r="64" spans="1:7" ht="14.25" customHeight="1" x14ac:dyDescent="0.3">
      <c r="A64" s="139">
        <v>7</v>
      </c>
      <c r="B64" s="160" t="s">
        <v>161</v>
      </c>
      <c r="C64" s="161" t="s">
        <v>2257</v>
      </c>
      <c r="D64" s="145" t="s">
        <v>162</v>
      </c>
      <c r="E64" s="146" t="s">
        <v>163</v>
      </c>
      <c r="F64" s="144" t="s">
        <v>148</v>
      </c>
      <c r="G64" s="756"/>
    </row>
    <row r="65" spans="1:7" ht="14.25" customHeight="1" x14ac:dyDescent="0.3">
      <c r="A65" s="139">
        <v>8</v>
      </c>
      <c r="B65" s="160" t="s">
        <v>164</v>
      </c>
      <c r="C65" s="161" t="s">
        <v>2258</v>
      </c>
      <c r="D65" s="145" t="s">
        <v>165</v>
      </c>
      <c r="E65" s="758" t="s">
        <v>163</v>
      </c>
      <c r="F65" s="144" t="s">
        <v>148</v>
      </c>
      <c r="G65" s="467"/>
    </row>
    <row r="66" spans="1:7" ht="14.25" customHeight="1" x14ac:dyDescent="0.3">
      <c r="A66" s="139">
        <v>9</v>
      </c>
      <c r="B66" s="160" t="s">
        <v>167</v>
      </c>
      <c r="C66" s="161" t="s">
        <v>2259</v>
      </c>
      <c r="D66" s="145" t="s">
        <v>168</v>
      </c>
      <c r="E66" s="758" t="s">
        <v>169</v>
      </c>
      <c r="F66" s="144" t="s">
        <v>148</v>
      </c>
      <c r="G66" s="467"/>
    </row>
    <row r="67" spans="1:7" ht="14.25" customHeight="1" x14ac:dyDescent="0.3">
      <c r="A67" s="139">
        <v>10</v>
      </c>
      <c r="B67" s="160" t="s">
        <v>170</v>
      </c>
      <c r="C67" s="161" t="s">
        <v>2235</v>
      </c>
      <c r="D67" s="145" t="s">
        <v>171</v>
      </c>
      <c r="E67" s="758" t="s">
        <v>35</v>
      </c>
      <c r="F67" s="144" t="s">
        <v>148</v>
      </c>
      <c r="G67" s="467"/>
    </row>
    <row r="68" spans="1:7" ht="14.25" customHeight="1" x14ac:dyDescent="0.3">
      <c r="A68" s="139">
        <v>12</v>
      </c>
      <c r="B68" s="160" t="s">
        <v>174</v>
      </c>
      <c r="C68" s="161" t="s">
        <v>2261</v>
      </c>
      <c r="D68" s="145" t="s">
        <v>78</v>
      </c>
      <c r="E68" s="758" t="s">
        <v>175</v>
      </c>
      <c r="F68" s="144" t="s">
        <v>148</v>
      </c>
      <c r="G68" s="467"/>
    </row>
    <row r="69" spans="1:7" ht="14.25" customHeight="1" x14ac:dyDescent="0.3">
      <c r="A69" s="153">
        <v>1</v>
      </c>
      <c r="B69" s="160" t="s">
        <v>4680</v>
      </c>
      <c r="C69" s="161" t="s">
        <v>2260</v>
      </c>
      <c r="D69" s="145" t="s">
        <v>172</v>
      </c>
      <c r="E69" s="146" t="s">
        <v>173</v>
      </c>
      <c r="F69" s="158" t="s">
        <v>148</v>
      </c>
      <c r="G69" s="760"/>
    </row>
    <row r="70" spans="1:7" ht="14.25" customHeight="1" x14ac:dyDescent="0.3">
      <c r="A70" s="139">
        <v>14</v>
      </c>
      <c r="B70" s="160" t="s">
        <v>178</v>
      </c>
      <c r="C70" s="161" t="s">
        <v>2262</v>
      </c>
      <c r="D70" s="145" t="s">
        <v>179</v>
      </c>
      <c r="E70" s="758" t="s">
        <v>180</v>
      </c>
      <c r="F70" s="144" t="s">
        <v>148</v>
      </c>
      <c r="G70" s="467"/>
    </row>
    <row r="71" spans="1:7" ht="14.25" customHeight="1" x14ac:dyDescent="0.3">
      <c r="A71" s="139">
        <v>15</v>
      </c>
      <c r="B71" s="160" t="s">
        <v>181</v>
      </c>
      <c r="C71" s="161" t="s">
        <v>2263</v>
      </c>
      <c r="D71" s="145" t="s">
        <v>68</v>
      </c>
      <c r="E71" s="758" t="s">
        <v>129</v>
      </c>
      <c r="F71" s="144" t="s">
        <v>148</v>
      </c>
      <c r="G71" s="467"/>
    </row>
    <row r="72" spans="1:7" ht="14.25" customHeight="1" x14ac:dyDescent="0.3">
      <c r="A72" s="139">
        <v>16</v>
      </c>
      <c r="B72" s="160" t="s">
        <v>183</v>
      </c>
      <c r="C72" s="161" t="s">
        <v>2264</v>
      </c>
      <c r="D72" s="145" t="s">
        <v>184</v>
      </c>
      <c r="E72" s="758" t="s">
        <v>185</v>
      </c>
      <c r="F72" s="144" t="s">
        <v>148</v>
      </c>
      <c r="G72" s="467"/>
    </row>
    <row r="73" spans="1:7" ht="14.25" customHeight="1" x14ac:dyDescent="0.3">
      <c r="A73" s="133">
        <v>1</v>
      </c>
      <c r="B73" s="138" t="s">
        <v>188</v>
      </c>
      <c r="C73" s="169" t="s">
        <v>2265</v>
      </c>
      <c r="D73" s="170" t="s">
        <v>189</v>
      </c>
      <c r="E73" s="762" t="s">
        <v>38</v>
      </c>
      <c r="F73" s="138" t="s">
        <v>190</v>
      </c>
      <c r="G73" s="466" t="s">
        <v>744</v>
      </c>
    </row>
    <row r="74" spans="1:7" ht="14.25" customHeight="1" x14ac:dyDescent="0.3">
      <c r="A74" s="139">
        <v>3</v>
      </c>
      <c r="B74" s="144" t="s">
        <v>195</v>
      </c>
      <c r="C74" s="171" t="s">
        <v>194</v>
      </c>
      <c r="D74" s="145" t="s">
        <v>196</v>
      </c>
      <c r="E74" s="758" t="s">
        <v>197</v>
      </c>
      <c r="F74" s="144" t="s">
        <v>190</v>
      </c>
      <c r="G74" s="467"/>
    </row>
    <row r="75" spans="1:7" ht="14.25" customHeight="1" x14ac:dyDescent="0.3">
      <c r="A75" s="139">
        <v>4</v>
      </c>
      <c r="B75" s="144" t="s">
        <v>199</v>
      </c>
      <c r="C75" s="171" t="s">
        <v>198</v>
      </c>
      <c r="D75" s="142" t="s">
        <v>200</v>
      </c>
      <c r="E75" s="757" t="s">
        <v>198</v>
      </c>
      <c r="F75" s="144" t="s">
        <v>190</v>
      </c>
      <c r="G75" s="467"/>
    </row>
    <row r="76" spans="1:7" ht="14.25" customHeight="1" x14ac:dyDescent="0.3">
      <c r="A76" s="139">
        <v>5</v>
      </c>
      <c r="B76" s="144" t="s">
        <v>202</v>
      </c>
      <c r="C76" s="171" t="s">
        <v>201</v>
      </c>
      <c r="D76" s="142" t="s">
        <v>203</v>
      </c>
      <c r="E76" s="757" t="s">
        <v>204</v>
      </c>
      <c r="F76" s="144" t="s">
        <v>190</v>
      </c>
      <c r="G76" s="467"/>
    </row>
    <row r="77" spans="1:7" ht="14.25" customHeight="1" x14ac:dyDescent="0.3">
      <c r="A77" s="139">
        <v>8</v>
      </c>
      <c r="B77" s="144" t="s">
        <v>208</v>
      </c>
      <c r="C77" s="171" t="s">
        <v>2266</v>
      </c>
      <c r="D77" s="145" t="s">
        <v>187</v>
      </c>
      <c r="E77" s="758" t="s">
        <v>209</v>
      </c>
      <c r="F77" s="144" t="s">
        <v>190</v>
      </c>
      <c r="G77" s="467"/>
    </row>
    <row r="78" spans="1:7" ht="14.25" customHeight="1" x14ac:dyDescent="0.3">
      <c r="A78" s="139">
        <v>9</v>
      </c>
      <c r="B78" s="144" t="s">
        <v>210</v>
      </c>
      <c r="C78" s="171" t="s">
        <v>128</v>
      </c>
      <c r="D78" s="145" t="s">
        <v>98</v>
      </c>
      <c r="E78" s="758" t="s">
        <v>129</v>
      </c>
      <c r="F78" s="144" t="s">
        <v>190</v>
      </c>
      <c r="G78" s="467"/>
    </row>
    <row r="79" spans="1:7" ht="14.25" customHeight="1" x14ac:dyDescent="0.3">
      <c r="A79" s="139">
        <v>10</v>
      </c>
      <c r="B79" s="144" t="s">
        <v>213</v>
      </c>
      <c r="C79" s="171" t="s">
        <v>212</v>
      </c>
      <c r="D79" s="145" t="s">
        <v>214</v>
      </c>
      <c r="E79" s="758" t="s">
        <v>215</v>
      </c>
      <c r="F79" s="144" t="s">
        <v>190</v>
      </c>
      <c r="G79" s="467"/>
    </row>
    <row r="80" spans="1:7" ht="14.25" customHeight="1" x14ac:dyDescent="0.3">
      <c r="A80" s="139">
        <v>11</v>
      </c>
      <c r="B80" s="144" t="s">
        <v>216</v>
      </c>
      <c r="C80" s="171" t="s">
        <v>2236</v>
      </c>
      <c r="D80" s="145" t="s">
        <v>2321</v>
      </c>
      <c r="E80" s="758" t="s">
        <v>40</v>
      </c>
      <c r="F80" s="144" t="s">
        <v>190</v>
      </c>
      <c r="G80" s="467"/>
    </row>
    <row r="81" spans="1:7" ht="14.25" customHeight="1" x14ac:dyDescent="0.3">
      <c r="A81" s="139">
        <v>12</v>
      </c>
      <c r="B81" s="144" t="s">
        <v>219</v>
      </c>
      <c r="C81" s="171" t="s">
        <v>2171</v>
      </c>
      <c r="D81" s="145" t="s">
        <v>220</v>
      </c>
      <c r="E81" s="758" t="s">
        <v>221</v>
      </c>
      <c r="F81" s="144" t="s">
        <v>190</v>
      </c>
      <c r="G81" s="467"/>
    </row>
    <row r="82" spans="1:7" ht="14.25" customHeight="1" x14ac:dyDescent="0.3">
      <c r="A82" s="139">
        <v>13</v>
      </c>
      <c r="B82" s="144" t="s">
        <v>586</v>
      </c>
      <c r="C82" s="171" t="s">
        <v>585</v>
      </c>
      <c r="D82" s="145" t="s">
        <v>584</v>
      </c>
      <c r="E82" s="178" t="s">
        <v>339</v>
      </c>
      <c r="F82" s="144" t="s">
        <v>190</v>
      </c>
      <c r="G82" s="756"/>
    </row>
    <row r="83" spans="1:7" ht="14.25" customHeight="1" x14ac:dyDescent="0.3">
      <c r="A83" s="139">
        <v>14</v>
      </c>
      <c r="B83" s="144" t="s">
        <v>599</v>
      </c>
      <c r="C83" s="171" t="s">
        <v>205</v>
      </c>
      <c r="D83" s="145" t="s">
        <v>745</v>
      </c>
      <c r="E83" s="758" t="s">
        <v>206</v>
      </c>
      <c r="F83" s="144" t="s">
        <v>190</v>
      </c>
      <c r="G83" s="467"/>
    </row>
    <row r="84" spans="1:7" ht="14.25" customHeight="1" x14ac:dyDescent="0.3">
      <c r="A84" s="150">
        <v>15</v>
      </c>
      <c r="B84" s="166" t="s">
        <v>679</v>
      </c>
      <c r="C84" s="150" t="s">
        <v>681</v>
      </c>
      <c r="D84" s="180" t="s">
        <v>772</v>
      </c>
      <c r="E84" s="761" t="s">
        <v>247</v>
      </c>
      <c r="F84" s="166" t="s">
        <v>190</v>
      </c>
      <c r="G84" s="469"/>
    </row>
    <row r="85" spans="1:7" ht="14.25" customHeight="1" x14ac:dyDescent="0.3">
      <c r="A85" s="153">
        <v>1</v>
      </c>
      <c r="B85" s="154" t="s">
        <v>222</v>
      </c>
      <c r="C85" s="155" t="s">
        <v>2267</v>
      </c>
      <c r="D85" s="172" t="s">
        <v>59</v>
      </c>
      <c r="E85" s="173" t="s">
        <v>223</v>
      </c>
      <c r="F85" s="158" t="s">
        <v>224</v>
      </c>
      <c r="G85" s="763" t="s">
        <v>746</v>
      </c>
    </row>
    <row r="86" spans="1:7" ht="14.25" customHeight="1" x14ac:dyDescent="0.3">
      <c r="A86" s="139">
        <v>2</v>
      </c>
      <c r="B86" s="160" t="s">
        <v>226</v>
      </c>
      <c r="C86" s="161" t="s">
        <v>2268</v>
      </c>
      <c r="D86" s="142" t="s">
        <v>227</v>
      </c>
      <c r="E86" s="757" t="s">
        <v>228</v>
      </c>
      <c r="F86" s="144" t="s">
        <v>224</v>
      </c>
      <c r="G86" s="467"/>
    </row>
    <row r="87" spans="1:7" ht="14.25" customHeight="1" x14ac:dyDescent="0.3">
      <c r="A87" s="139">
        <v>3</v>
      </c>
      <c r="B87" s="160" t="s">
        <v>229</v>
      </c>
      <c r="C87" s="161" t="s">
        <v>583</v>
      </c>
      <c r="D87" s="142" t="s">
        <v>137</v>
      </c>
      <c r="E87" s="757" t="s">
        <v>36</v>
      </c>
      <c r="F87" s="144" t="s">
        <v>224</v>
      </c>
      <c r="G87" s="467"/>
    </row>
    <row r="88" spans="1:7" ht="14.25" customHeight="1" x14ac:dyDescent="0.3">
      <c r="A88" s="139">
        <v>4</v>
      </c>
      <c r="B88" s="160" t="s">
        <v>231</v>
      </c>
      <c r="C88" s="161" t="s">
        <v>2269</v>
      </c>
      <c r="D88" s="142" t="s">
        <v>232</v>
      </c>
      <c r="E88" s="143" t="s">
        <v>233</v>
      </c>
      <c r="F88" s="144" t="s">
        <v>224</v>
      </c>
      <c r="G88" s="756"/>
    </row>
    <row r="89" spans="1:7" ht="14.25" customHeight="1" x14ac:dyDescent="0.3">
      <c r="A89" s="139">
        <v>5</v>
      </c>
      <c r="B89" s="160" t="s">
        <v>234</v>
      </c>
      <c r="C89" s="161" t="s">
        <v>2265</v>
      </c>
      <c r="D89" s="142" t="s">
        <v>56</v>
      </c>
      <c r="E89" s="757" t="s">
        <v>38</v>
      </c>
      <c r="F89" s="144" t="s">
        <v>224</v>
      </c>
      <c r="G89" s="467"/>
    </row>
    <row r="90" spans="1:7" ht="14.25" customHeight="1" x14ac:dyDescent="0.3">
      <c r="A90" s="139">
        <v>6</v>
      </c>
      <c r="B90" s="160" t="s">
        <v>243</v>
      </c>
      <c r="C90" s="161" t="s">
        <v>2270</v>
      </c>
      <c r="D90" s="145" t="s">
        <v>244</v>
      </c>
      <c r="E90" s="758" t="s">
        <v>245</v>
      </c>
      <c r="F90" s="144" t="s">
        <v>224</v>
      </c>
      <c r="G90" s="467"/>
    </row>
    <row r="91" spans="1:7" ht="14.25" customHeight="1" x14ac:dyDescent="0.3">
      <c r="A91" s="139">
        <v>7</v>
      </c>
      <c r="B91" s="160" t="s">
        <v>249</v>
      </c>
      <c r="C91" s="161" t="s">
        <v>248</v>
      </c>
      <c r="D91" s="142" t="s">
        <v>250</v>
      </c>
      <c r="E91" s="143" t="s">
        <v>251</v>
      </c>
      <c r="F91" s="144" t="s">
        <v>224</v>
      </c>
      <c r="G91" s="467"/>
    </row>
    <row r="92" spans="1:7" ht="14.25" customHeight="1" x14ac:dyDescent="0.3">
      <c r="A92" s="139">
        <v>8</v>
      </c>
      <c r="B92" s="160" t="s">
        <v>254</v>
      </c>
      <c r="C92" s="161" t="s">
        <v>1253</v>
      </c>
      <c r="D92" s="145" t="s">
        <v>255</v>
      </c>
      <c r="E92" s="758" t="s">
        <v>114</v>
      </c>
      <c r="F92" s="144" t="s">
        <v>224</v>
      </c>
      <c r="G92" s="467"/>
    </row>
    <row r="93" spans="1:7" ht="14.25" customHeight="1" x14ac:dyDescent="0.3">
      <c r="A93" s="139">
        <v>9</v>
      </c>
      <c r="B93" s="160" t="s">
        <v>256</v>
      </c>
      <c r="C93" s="161" t="s">
        <v>2228</v>
      </c>
      <c r="D93" s="142" t="s">
        <v>56</v>
      </c>
      <c r="E93" s="757" t="s">
        <v>41</v>
      </c>
      <c r="F93" s="144" t="s">
        <v>224</v>
      </c>
      <c r="G93" s="467"/>
    </row>
    <row r="94" spans="1:7" ht="14.25" customHeight="1" x14ac:dyDescent="0.3">
      <c r="A94" s="139">
        <v>10</v>
      </c>
      <c r="B94" s="160" t="s">
        <v>260</v>
      </c>
      <c r="C94" s="161" t="s">
        <v>259</v>
      </c>
      <c r="D94" s="142" t="s">
        <v>261</v>
      </c>
      <c r="E94" s="757" t="s">
        <v>262</v>
      </c>
      <c r="F94" s="144" t="s">
        <v>224</v>
      </c>
      <c r="G94" s="467"/>
    </row>
    <row r="95" spans="1:7" ht="14.25" customHeight="1" x14ac:dyDescent="0.3">
      <c r="A95" s="139">
        <v>11</v>
      </c>
      <c r="B95" s="160" t="s">
        <v>264</v>
      </c>
      <c r="C95" s="161" t="s">
        <v>2271</v>
      </c>
      <c r="D95" s="142" t="s">
        <v>56</v>
      </c>
      <c r="E95" s="143" t="s">
        <v>211</v>
      </c>
      <c r="F95" s="144" t="s">
        <v>224</v>
      </c>
      <c r="G95" s="756"/>
    </row>
    <row r="96" spans="1:7" ht="14.25" customHeight="1" x14ac:dyDescent="0.3">
      <c r="A96" s="139">
        <v>12</v>
      </c>
      <c r="B96" s="160" t="s">
        <v>266</v>
      </c>
      <c r="C96" s="161" t="s">
        <v>2272</v>
      </c>
      <c r="D96" s="142" t="s">
        <v>68</v>
      </c>
      <c r="E96" s="757" t="s">
        <v>131</v>
      </c>
      <c r="F96" s="144" t="s">
        <v>224</v>
      </c>
      <c r="G96" s="467"/>
    </row>
    <row r="97" spans="1:7" ht="14.25" customHeight="1" x14ac:dyDescent="0.3">
      <c r="A97" s="139">
        <v>13</v>
      </c>
      <c r="B97" s="160" t="s">
        <v>267</v>
      </c>
      <c r="C97" s="161" t="s">
        <v>132</v>
      </c>
      <c r="D97" s="142" t="s">
        <v>268</v>
      </c>
      <c r="E97" s="757" t="s">
        <v>134</v>
      </c>
      <c r="F97" s="144" t="s">
        <v>224</v>
      </c>
      <c r="G97" s="467"/>
    </row>
    <row r="98" spans="1:7" ht="14.25" customHeight="1" x14ac:dyDescent="0.3">
      <c r="A98" s="139">
        <v>14</v>
      </c>
      <c r="B98" s="160" t="s">
        <v>270</v>
      </c>
      <c r="C98" s="161" t="s">
        <v>2273</v>
      </c>
      <c r="D98" s="142" t="s">
        <v>271</v>
      </c>
      <c r="E98" s="757" t="s">
        <v>139</v>
      </c>
      <c r="F98" s="144" t="s">
        <v>224</v>
      </c>
      <c r="G98" s="467"/>
    </row>
    <row r="99" spans="1:7" ht="14.25" customHeight="1" x14ac:dyDescent="0.3">
      <c r="A99" s="139">
        <v>17</v>
      </c>
      <c r="B99" s="174" t="s">
        <v>277</v>
      </c>
      <c r="C99" s="175" t="s">
        <v>2274</v>
      </c>
      <c r="D99" s="177" t="s">
        <v>186</v>
      </c>
      <c r="E99" s="761" t="s">
        <v>276</v>
      </c>
      <c r="F99" s="166" t="s">
        <v>224</v>
      </c>
      <c r="G99" s="467"/>
    </row>
    <row r="100" spans="1:7" ht="14.25" customHeight="1" x14ac:dyDescent="0.3">
      <c r="A100" s="153">
        <v>1</v>
      </c>
      <c r="B100" s="158" t="s">
        <v>279</v>
      </c>
      <c r="C100" s="153" t="s">
        <v>278</v>
      </c>
      <c r="D100" s="156" t="s">
        <v>280</v>
      </c>
      <c r="E100" s="764" t="s">
        <v>89</v>
      </c>
      <c r="F100" s="158" t="s">
        <v>3207</v>
      </c>
      <c r="G100" s="466" t="s">
        <v>747</v>
      </c>
    </row>
    <row r="101" spans="1:7" ht="14.25" customHeight="1" x14ac:dyDescent="0.3">
      <c r="A101" s="139">
        <v>3</v>
      </c>
      <c r="B101" s="144" t="s">
        <v>284</v>
      </c>
      <c r="C101" s="139" t="s">
        <v>283</v>
      </c>
      <c r="D101" s="145" t="s">
        <v>285</v>
      </c>
      <c r="E101" s="758" t="s">
        <v>44</v>
      </c>
      <c r="F101" s="144" t="s">
        <v>3207</v>
      </c>
      <c r="G101" s="467"/>
    </row>
    <row r="102" spans="1:7" ht="14.25" customHeight="1" x14ac:dyDescent="0.3">
      <c r="A102" s="139">
        <v>4</v>
      </c>
      <c r="B102" s="144" t="s">
        <v>287</v>
      </c>
      <c r="C102" s="139" t="s">
        <v>286</v>
      </c>
      <c r="D102" s="145" t="s">
        <v>288</v>
      </c>
      <c r="E102" s="758" t="s">
        <v>237</v>
      </c>
      <c r="F102" s="144" t="s">
        <v>3207</v>
      </c>
      <c r="G102" s="467"/>
    </row>
    <row r="103" spans="1:7" ht="14.25" customHeight="1" x14ac:dyDescent="0.3">
      <c r="A103" s="139">
        <v>5</v>
      </c>
      <c r="B103" s="144" t="s">
        <v>289</v>
      </c>
      <c r="C103" s="139" t="s">
        <v>2275</v>
      </c>
      <c r="D103" s="145" t="s">
        <v>290</v>
      </c>
      <c r="E103" s="146" t="s">
        <v>291</v>
      </c>
      <c r="F103" s="144" t="s">
        <v>3207</v>
      </c>
      <c r="G103" s="756"/>
    </row>
    <row r="104" spans="1:7" ht="14.25" customHeight="1" x14ac:dyDescent="0.3">
      <c r="A104" s="139">
        <v>6</v>
      </c>
      <c r="B104" s="144" t="s">
        <v>292</v>
      </c>
      <c r="C104" s="139" t="s">
        <v>191</v>
      </c>
      <c r="D104" s="145" t="s">
        <v>293</v>
      </c>
      <c r="E104" s="758" t="s">
        <v>42</v>
      </c>
      <c r="F104" s="144" t="s">
        <v>3207</v>
      </c>
      <c r="G104" s="467"/>
    </row>
    <row r="105" spans="1:7" ht="14.25" customHeight="1" x14ac:dyDescent="0.3">
      <c r="A105" s="139">
        <v>8</v>
      </c>
      <c r="B105" s="144" t="s">
        <v>297</v>
      </c>
      <c r="C105" s="139" t="s">
        <v>296</v>
      </c>
      <c r="D105" s="145" t="s">
        <v>298</v>
      </c>
      <c r="E105" s="146" t="s">
        <v>198</v>
      </c>
      <c r="F105" s="144" t="s">
        <v>3207</v>
      </c>
      <c r="G105" s="756"/>
    </row>
    <row r="106" spans="1:7" ht="14.25" customHeight="1" x14ac:dyDescent="0.3">
      <c r="A106" s="139">
        <v>9</v>
      </c>
      <c r="B106" s="144" t="s">
        <v>300</v>
      </c>
      <c r="C106" s="139" t="s">
        <v>299</v>
      </c>
      <c r="D106" s="145" t="s">
        <v>301</v>
      </c>
      <c r="E106" s="758" t="s">
        <v>302</v>
      </c>
      <c r="F106" s="144" t="s">
        <v>3207</v>
      </c>
      <c r="G106" s="467"/>
    </row>
    <row r="107" spans="1:7" ht="14.25" customHeight="1" x14ac:dyDescent="0.3">
      <c r="A107" s="139">
        <v>10</v>
      </c>
      <c r="B107" s="144" t="s">
        <v>303</v>
      </c>
      <c r="C107" s="139" t="s">
        <v>2228</v>
      </c>
      <c r="D107" s="145" t="s">
        <v>304</v>
      </c>
      <c r="E107" s="758" t="s">
        <v>41</v>
      </c>
      <c r="F107" s="144" t="s">
        <v>3207</v>
      </c>
      <c r="G107" s="467"/>
    </row>
    <row r="108" spans="1:7" ht="14.25" customHeight="1" x14ac:dyDescent="0.3">
      <c r="A108" s="139">
        <v>11</v>
      </c>
      <c r="B108" s="144" t="s">
        <v>306</v>
      </c>
      <c r="C108" s="139" t="s">
        <v>305</v>
      </c>
      <c r="D108" s="145" t="s">
        <v>307</v>
      </c>
      <c r="E108" s="758" t="s">
        <v>258</v>
      </c>
      <c r="F108" s="144" t="s">
        <v>3207</v>
      </c>
      <c r="G108" s="467"/>
    </row>
    <row r="109" spans="1:7" ht="14.25" customHeight="1" x14ac:dyDescent="0.3">
      <c r="A109" s="139">
        <v>13</v>
      </c>
      <c r="B109" s="144" t="s">
        <v>312</v>
      </c>
      <c r="C109" s="139" t="s">
        <v>2276</v>
      </c>
      <c r="D109" s="145" t="s">
        <v>313</v>
      </c>
      <c r="E109" s="758" t="s">
        <v>314</v>
      </c>
      <c r="F109" s="144" t="s">
        <v>3207</v>
      </c>
      <c r="G109" s="467"/>
    </row>
    <row r="110" spans="1:7" ht="14.25" customHeight="1" x14ac:dyDescent="0.3">
      <c r="A110" s="139">
        <v>14</v>
      </c>
      <c r="B110" s="144" t="s">
        <v>315</v>
      </c>
      <c r="C110" s="139" t="s">
        <v>2277</v>
      </c>
      <c r="D110" s="145" t="s">
        <v>56</v>
      </c>
      <c r="E110" s="758" t="s">
        <v>316</v>
      </c>
      <c r="F110" s="144" t="s">
        <v>3207</v>
      </c>
      <c r="G110" s="467"/>
    </row>
    <row r="111" spans="1:7" ht="14.25" customHeight="1" x14ac:dyDescent="0.3">
      <c r="A111" s="139">
        <v>15</v>
      </c>
      <c r="B111" s="144" t="s">
        <v>318</v>
      </c>
      <c r="C111" s="139" t="s">
        <v>317</v>
      </c>
      <c r="D111" s="145" t="s">
        <v>319</v>
      </c>
      <c r="E111" s="758" t="s">
        <v>320</v>
      </c>
      <c r="F111" s="144" t="s">
        <v>3207</v>
      </c>
      <c r="G111" s="467"/>
    </row>
    <row r="112" spans="1:7" ht="14.25" customHeight="1" x14ac:dyDescent="0.3">
      <c r="A112" s="139">
        <v>16</v>
      </c>
      <c r="B112" s="144" t="s">
        <v>591</v>
      </c>
      <c r="C112" s="139" t="s">
        <v>589</v>
      </c>
      <c r="D112" s="145" t="s">
        <v>587</v>
      </c>
      <c r="E112" s="758" t="s">
        <v>577</v>
      </c>
      <c r="F112" s="144" t="s">
        <v>3207</v>
      </c>
      <c r="G112" s="467"/>
    </row>
    <row r="113" spans="1:7" ht="14.25" customHeight="1" x14ac:dyDescent="0.3">
      <c r="A113" s="139">
        <v>18</v>
      </c>
      <c r="B113" s="144" t="s">
        <v>322</v>
      </c>
      <c r="C113" s="139" t="s">
        <v>321</v>
      </c>
      <c r="D113" s="145" t="s">
        <v>323</v>
      </c>
      <c r="E113" s="758" t="s">
        <v>324</v>
      </c>
      <c r="F113" s="144" t="s">
        <v>3207</v>
      </c>
      <c r="G113" s="467"/>
    </row>
    <row r="114" spans="1:7" ht="14.25" customHeight="1" x14ac:dyDescent="0.3">
      <c r="A114" s="150">
        <v>19</v>
      </c>
      <c r="B114" s="166" t="s">
        <v>326</v>
      </c>
      <c r="C114" s="150" t="s">
        <v>325</v>
      </c>
      <c r="D114" s="167" t="s">
        <v>327</v>
      </c>
      <c r="E114" s="168" t="s">
        <v>328</v>
      </c>
      <c r="F114" s="144" t="s">
        <v>3207</v>
      </c>
      <c r="G114" s="467"/>
    </row>
    <row r="115" spans="1:7" ht="14.25" customHeight="1" x14ac:dyDescent="0.3">
      <c r="A115" s="153">
        <v>1</v>
      </c>
      <c r="B115" s="158" t="s">
        <v>329</v>
      </c>
      <c r="C115" s="153" t="s">
        <v>392</v>
      </c>
      <c r="D115" s="156" t="s">
        <v>330</v>
      </c>
      <c r="E115" s="173" t="s">
        <v>51</v>
      </c>
      <c r="F115" s="158" t="s">
        <v>331</v>
      </c>
      <c r="G115" s="470" t="s">
        <v>748</v>
      </c>
    </row>
    <row r="116" spans="1:7" ht="14.25" customHeight="1" x14ac:dyDescent="0.3">
      <c r="A116" s="139">
        <v>2</v>
      </c>
      <c r="B116" s="144" t="s">
        <v>705</v>
      </c>
      <c r="C116" s="139" t="s">
        <v>749</v>
      </c>
      <c r="D116" s="145" t="s">
        <v>750</v>
      </c>
      <c r="E116" s="146" t="s">
        <v>89</v>
      </c>
      <c r="F116" s="144" t="s">
        <v>331</v>
      </c>
    </row>
    <row r="117" spans="1:7" ht="14.25" customHeight="1" x14ac:dyDescent="0.3">
      <c r="A117" s="139">
        <v>3</v>
      </c>
      <c r="B117" s="144" t="s">
        <v>4681</v>
      </c>
      <c r="C117" s="139" t="s">
        <v>553</v>
      </c>
      <c r="D117" s="145" t="s">
        <v>373</v>
      </c>
      <c r="E117" s="146" t="s">
        <v>374</v>
      </c>
      <c r="F117" s="144" t="s">
        <v>331</v>
      </c>
      <c r="G117" s="467"/>
    </row>
    <row r="118" spans="1:7" ht="14.25" customHeight="1" x14ac:dyDescent="0.3">
      <c r="A118" s="139">
        <v>4</v>
      </c>
      <c r="B118" s="144" t="s">
        <v>334</v>
      </c>
      <c r="C118" s="139" t="s">
        <v>2243</v>
      </c>
      <c r="D118" s="145" t="s">
        <v>59</v>
      </c>
      <c r="E118" s="143" t="s">
        <v>106</v>
      </c>
      <c r="F118" s="144" t="s">
        <v>331</v>
      </c>
      <c r="G118" s="467"/>
    </row>
    <row r="119" spans="1:7" ht="14.25" customHeight="1" x14ac:dyDescent="0.3">
      <c r="A119" s="139">
        <v>6</v>
      </c>
      <c r="B119" s="144" t="s">
        <v>335</v>
      </c>
      <c r="C119" s="139" t="s">
        <v>296</v>
      </c>
      <c r="D119" s="145" t="s">
        <v>336</v>
      </c>
      <c r="E119" s="143" t="s">
        <v>198</v>
      </c>
      <c r="F119" s="144" t="s">
        <v>331</v>
      </c>
      <c r="G119" s="467"/>
    </row>
    <row r="120" spans="1:7" ht="14.25" customHeight="1" x14ac:dyDescent="0.3">
      <c r="A120" s="139">
        <v>7</v>
      </c>
      <c r="B120" s="144" t="s">
        <v>337</v>
      </c>
      <c r="C120" s="139" t="s">
        <v>2278</v>
      </c>
      <c r="D120" s="145" t="s">
        <v>338</v>
      </c>
      <c r="E120" s="143" t="s">
        <v>339</v>
      </c>
      <c r="F120" s="144" t="s">
        <v>331</v>
      </c>
      <c r="G120" s="467"/>
    </row>
    <row r="121" spans="1:7" ht="14.25" customHeight="1" x14ac:dyDescent="0.3">
      <c r="A121" s="139">
        <v>8</v>
      </c>
      <c r="B121" s="144" t="s">
        <v>598</v>
      </c>
      <c r="C121" s="139" t="s">
        <v>597</v>
      </c>
      <c r="D121" s="145" t="s">
        <v>73</v>
      </c>
      <c r="E121" s="758" t="s">
        <v>217</v>
      </c>
      <c r="F121" s="144" t="s">
        <v>331</v>
      </c>
      <c r="G121" s="467"/>
    </row>
    <row r="122" spans="1:7" ht="14.25" customHeight="1" x14ac:dyDescent="0.3">
      <c r="A122" s="139">
        <v>9</v>
      </c>
      <c r="B122" s="144" t="s">
        <v>340</v>
      </c>
      <c r="C122" s="139" t="s">
        <v>393</v>
      </c>
      <c r="D122" s="145" t="s">
        <v>341</v>
      </c>
      <c r="E122" s="757" t="s">
        <v>342</v>
      </c>
      <c r="F122" s="144" t="s">
        <v>331</v>
      </c>
      <c r="G122" s="467"/>
    </row>
    <row r="123" spans="1:7" ht="14.25" customHeight="1" x14ac:dyDescent="0.3">
      <c r="A123" s="339">
        <v>10</v>
      </c>
      <c r="B123" s="340" t="s">
        <v>2309</v>
      </c>
      <c r="C123" s="339" t="s">
        <v>191</v>
      </c>
      <c r="D123" s="341" t="s">
        <v>356</v>
      </c>
      <c r="E123" s="342" t="s">
        <v>42</v>
      </c>
      <c r="F123" s="144" t="s">
        <v>331</v>
      </c>
      <c r="G123" s="467"/>
    </row>
    <row r="124" spans="1:7" ht="14.25" customHeight="1" x14ac:dyDescent="0.3">
      <c r="A124" s="150">
        <v>11</v>
      </c>
      <c r="B124" s="166" t="s">
        <v>343</v>
      </c>
      <c r="C124" s="150" t="s">
        <v>394</v>
      </c>
      <c r="D124" s="177" t="s">
        <v>344</v>
      </c>
      <c r="E124" s="176" t="s">
        <v>345</v>
      </c>
      <c r="F124" s="166" t="s">
        <v>331</v>
      </c>
      <c r="G124" s="467"/>
    </row>
    <row r="125" spans="1:7" ht="14.25" customHeight="1" x14ac:dyDescent="0.3">
      <c r="A125" s="153">
        <v>1</v>
      </c>
      <c r="B125" s="726" t="s">
        <v>346</v>
      </c>
      <c r="C125" s="139" t="s">
        <v>2218</v>
      </c>
      <c r="D125" s="145" t="s">
        <v>347</v>
      </c>
      <c r="E125" s="146" t="s">
        <v>51</v>
      </c>
      <c r="F125" s="144" t="s">
        <v>348</v>
      </c>
      <c r="G125" s="470" t="s">
        <v>751</v>
      </c>
    </row>
    <row r="126" spans="1:7" ht="14.25" customHeight="1" x14ac:dyDescent="0.3">
      <c r="A126" s="139">
        <v>2</v>
      </c>
      <c r="B126" s="727" t="s">
        <v>349</v>
      </c>
      <c r="C126" s="139" t="s">
        <v>556</v>
      </c>
      <c r="D126" s="145" t="s">
        <v>176</v>
      </c>
      <c r="E126" s="146" t="s">
        <v>89</v>
      </c>
      <c r="F126" s="144" t="s">
        <v>348</v>
      </c>
    </row>
    <row r="127" spans="1:7" ht="14.25" customHeight="1" x14ac:dyDescent="0.3">
      <c r="A127" s="139">
        <v>4</v>
      </c>
      <c r="B127" s="727" t="s">
        <v>2215</v>
      </c>
      <c r="C127" s="139" t="s">
        <v>2220</v>
      </c>
      <c r="D127" s="145" t="s">
        <v>355</v>
      </c>
      <c r="E127" s="146" t="s">
        <v>352</v>
      </c>
      <c r="F127" s="144" t="s">
        <v>348</v>
      </c>
      <c r="G127" s="467"/>
    </row>
    <row r="128" spans="1:7" ht="14.25" customHeight="1" x14ac:dyDescent="0.3">
      <c r="A128" s="153">
        <v>5</v>
      </c>
      <c r="B128" s="727" t="s">
        <v>351</v>
      </c>
      <c r="C128" s="139" t="s">
        <v>549</v>
      </c>
      <c r="D128" s="162" t="s">
        <v>155</v>
      </c>
      <c r="E128" s="163" t="s">
        <v>352</v>
      </c>
      <c r="F128" s="144" t="s">
        <v>348</v>
      </c>
      <c r="G128" s="467"/>
    </row>
    <row r="129" spans="1:7" ht="14.25" customHeight="1" x14ac:dyDescent="0.3">
      <c r="A129" s="139">
        <v>6</v>
      </c>
      <c r="B129" s="727" t="s">
        <v>378</v>
      </c>
      <c r="C129" s="139" t="s">
        <v>2279</v>
      </c>
      <c r="D129" s="142" t="s">
        <v>281</v>
      </c>
      <c r="E129" s="143" t="s">
        <v>282</v>
      </c>
      <c r="F129" s="144" t="s">
        <v>348</v>
      </c>
      <c r="G129" s="467"/>
    </row>
    <row r="130" spans="1:7" ht="14.25" customHeight="1" x14ac:dyDescent="0.3">
      <c r="A130" s="153">
        <v>7</v>
      </c>
      <c r="B130" s="727" t="s">
        <v>354</v>
      </c>
      <c r="C130" s="139" t="s">
        <v>557</v>
      </c>
      <c r="D130" s="162" t="s">
        <v>59</v>
      </c>
      <c r="E130" s="163" t="s">
        <v>49</v>
      </c>
      <c r="F130" s="144" t="s">
        <v>348</v>
      </c>
      <c r="G130" s="467"/>
    </row>
    <row r="131" spans="1:7" ht="14.25" customHeight="1" x14ac:dyDescent="0.3">
      <c r="A131" s="139">
        <v>8</v>
      </c>
      <c r="B131" s="728" t="s">
        <v>2217</v>
      </c>
      <c r="C131" s="161" t="s">
        <v>2280</v>
      </c>
      <c r="D131" s="142" t="s">
        <v>236</v>
      </c>
      <c r="E131" s="143" t="s">
        <v>237</v>
      </c>
      <c r="F131" s="144" t="s">
        <v>348</v>
      </c>
      <c r="G131" s="467"/>
    </row>
    <row r="132" spans="1:7" ht="14.25" customHeight="1" x14ac:dyDescent="0.3">
      <c r="A132" s="153">
        <v>11</v>
      </c>
      <c r="B132" s="727" t="s">
        <v>358</v>
      </c>
      <c r="C132" s="139" t="s">
        <v>551</v>
      </c>
      <c r="D132" s="162" t="s">
        <v>359</v>
      </c>
      <c r="E132" s="163" t="s">
        <v>360</v>
      </c>
      <c r="F132" s="144" t="s">
        <v>348</v>
      </c>
      <c r="G132" s="467"/>
    </row>
    <row r="133" spans="1:7" ht="14.25" customHeight="1" x14ac:dyDescent="0.3">
      <c r="A133" s="139">
        <v>12</v>
      </c>
      <c r="B133" s="728" t="s">
        <v>353</v>
      </c>
      <c r="C133" s="161" t="s">
        <v>2243</v>
      </c>
      <c r="D133" s="142" t="s">
        <v>241</v>
      </c>
      <c r="E133" s="143" t="s">
        <v>106</v>
      </c>
      <c r="F133" s="144" t="s">
        <v>348</v>
      </c>
      <c r="G133" s="467"/>
    </row>
    <row r="134" spans="1:7" ht="14.25" customHeight="1" x14ac:dyDescent="0.3">
      <c r="A134" s="153">
        <v>13</v>
      </c>
      <c r="B134" s="144" t="s">
        <v>361</v>
      </c>
      <c r="C134" s="139" t="s">
        <v>548</v>
      </c>
      <c r="D134" s="162" t="s">
        <v>362</v>
      </c>
      <c r="E134" s="163" t="s">
        <v>156</v>
      </c>
      <c r="F134" s="144" t="s">
        <v>348</v>
      </c>
      <c r="G134" s="467"/>
    </row>
    <row r="135" spans="1:7" ht="14.25" customHeight="1" x14ac:dyDescent="0.3">
      <c r="A135" s="139">
        <v>14</v>
      </c>
      <c r="B135" s="727" t="s">
        <v>363</v>
      </c>
      <c r="C135" s="139" t="s">
        <v>248</v>
      </c>
      <c r="D135" s="159" t="s">
        <v>364</v>
      </c>
      <c r="E135" s="178" t="s">
        <v>251</v>
      </c>
      <c r="F135" s="144" t="s">
        <v>348</v>
      </c>
      <c r="G135" s="467"/>
    </row>
    <row r="136" spans="1:7" ht="14.25" customHeight="1" x14ac:dyDescent="0.3">
      <c r="A136" s="153">
        <v>15</v>
      </c>
      <c r="B136" s="144" t="s">
        <v>366</v>
      </c>
      <c r="C136" s="139" t="s">
        <v>558</v>
      </c>
      <c r="D136" s="145" t="s">
        <v>367</v>
      </c>
      <c r="E136" s="146" t="s">
        <v>365</v>
      </c>
      <c r="F136" s="144" t="s">
        <v>348</v>
      </c>
      <c r="G136" s="467"/>
    </row>
    <row r="137" spans="1:7" ht="14.25" customHeight="1" x14ac:dyDescent="0.3">
      <c r="A137" s="139">
        <v>16</v>
      </c>
      <c r="B137" s="727" t="s">
        <v>368</v>
      </c>
      <c r="C137" s="139" t="s">
        <v>559</v>
      </c>
      <c r="D137" s="145" t="s">
        <v>184</v>
      </c>
      <c r="E137" s="146" t="s">
        <v>365</v>
      </c>
      <c r="F137" s="144" t="s">
        <v>348</v>
      </c>
      <c r="G137" s="467"/>
    </row>
    <row r="138" spans="1:7" ht="14.25" customHeight="1" x14ac:dyDescent="0.3">
      <c r="A138" s="153">
        <v>17</v>
      </c>
      <c r="B138" s="144" t="s">
        <v>369</v>
      </c>
      <c r="C138" s="139" t="s">
        <v>560</v>
      </c>
      <c r="D138" s="162" t="s">
        <v>109</v>
      </c>
      <c r="E138" s="163" t="s">
        <v>365</v>
      </c>
      <c r="F138" s="144" t="s">
        <v>348</v>
      </c>
      <c r="G138" s="467"/>
    </row>
    <row r="139" spans="1:7" ht="14.25" customHeight="1" x14ac:dyDescent="0.3">
      <c r="A139" s="139">
        <v>18</v>
      </c>
      <c r="B139" s="160" t="s">
        <v>682</v>
      </c>
      <c r="C139" s="179" t="s">
        <v>2281</v>
      </c>
      <c r="D139" s="145" t="s">
        <v>257</v>
      </c>
      <c r="E139" s="146" t="s">
        <v>258</v>
      </c>
      <c r="F139" s="144" t="s">
        <v>683</v>
      </c>
      <c r="G139" s="467"/>
    </row>
    <row r="140" spans="1:7" ht="14.25" customHeight="1" x14ac:dyDescent="0.3">
      <c r="A140" s="153">
        <v>19</v>
      </c>
      <c r="B140" s="727" t="s">
        <v>385</v>
      </c>
      <c r="C140" s="139" t="s">
        <v>117</v>
      </c>
      <c r="D140" s="145" t="s">
        <v>308</v>
      </c>
      <c r="E140" s="146" t="s">
        <v>118</v>
      </c>
      <c r="F140" s="144" t="s">
        <v>348</v>
      </c>
      <c r="G140" s="467"/>
    </row>
    <row r="141" spans="1:7" ht="14.25" customHeight="1" x14ac:dyDescent="0.3">
      <c r="A141" s="139">
        <v>20</v>
      </c>
      <c r="B141" s="727" t="s">
        <v>370</v>
      </c>
      <c r="C141" s="139" t="s">
        <v>552</v>
      </c>
      <c r="D141" s="159" t="s">
        <v>371</v>
      </c>
      <c r="E141" s="178" t="s">
        <v>372</v>
      </c>
      <c r="F141" s="144" t="s">
        <v>348</v>
      </c>
      <c r="G141" s="467"/>
    </row>
    <row r="142" spans="1:7" ht="14.25" customHeight="1" x14ac:dyDescent="0.3">
      <c r="A142" s="153">
        <v>21</v>
      </c>
      <c r="B142" s="727" t="s">
        <v>2216</v>
      </c>
      <c r="C142" s="171" t="s">
        <v>2282</v>
      </c>
      <c r="D142" s="142" t="s">
        <v>207</v>
      </c>
      <c r="E142" s="143" t="s">
        <v>47</v>
      </c>
      <c r="F142" s="144" t="s">
        <v>348</v>
      </c>
      <c r="G142" s="467"/>
    </row>
    <row r="143" spans="1:7" ht="14.25" customHeight="1" x14ac:dyDescent="0.3">
      <c r="A143" s="139">
        <v>22</v>
      </c>
      <c r="B143" s="727" t="s">
        <v>4682</v>
      </c>
      <c r="C143" s="139" t="s">
        <v>2269</v>
      </c>
      <c r="D143" s="145" t="s">
        <v>333</v>
      </c>
      <c r="E143" s="143" t="s">
        <v>233</v>
      </c>
      <c r="F143" s="144" t="s">
        <v>348</v>
      </c>
      <c r="G143" s="467"/>
    </row>
    <row r="144" spans="1:7" ht="14.25" customHeight="1" x14ac:dyDescent="0.3">
      <c r="A144" s="153">
        <v>23</v>
      </c>
      <c r="B144" s="729" t="s">
        <v>2214</v>
      </c>
      <c r="C144" s="141" t="s">
        <v>606</v>
      </c>
      <c r="D144" s="142" t="s">
        <v>74</v>
      </c>
      <c r="E144" s="143" t="s">
        <v>34</v>
      </c>
      <c r="F144" s="144" t="s">
        <v>52</v>
      </c>
      <c r="G144" s="467"/>
    </row>
    <row r="145" spans="1:7" ht="14.25" customHeight="1" x14ac:dyDescent="0.3">
      <c r="A145" s="139">
        <v>24</v>
      </c>
      <c r="B145" s="727" t="s">
        <v>674</v>
      </c>
      <c r="C145" s="139" t="s">
        <v>675</v>
      </c>
      <c r="D145" s="162" t="s">
        <v>676</v>
      </c>
      <c r="E145" s="163" t="s">
        <v>677</v>
      </c>
      <c r="F145" s="144" t="s">
        <v>348</v>
      </c>
      <c r="G145" s="467"/>
    </row>
    <row r="146" spans="1:7" ht="14.25" customHeight="1" x14ac:dyDescent="0.3">
      <c r="A146" s="139">
        <v>26</v>
      </c>
      <c r="B146" s="727" t="s">
        <v>375</v>
      </c>
      <c r="C146" s="139" t="s">
        <v>130</v>
      </c>
      <c r="D146" s="162" t="s">
        <v>98</v>
      </c>
      <c r="E146" s="163" t="s">
        <v>131</v>
      </c>
      <c r="F146" s="144" t="s">
        <v>348</v>
      </c>
      <c r="G146" s="467"/>
    </row>
    <row r="147" spans="1:7" ht="14.25" customHeight="1" x14ac:dyDescent="0.3">
      <c r="A147" s="139">
        <v>28</v>
      </c>
      <c r="B147" s="727" t="s">
        <v>379</v>
      </c>
      <c r="C147" s="139" t="s">
        <v>554</v>
      </c>
      <c r="D147" s="162" t="s">
        <v>380</v>
      </c>
      <c r="E147" s="163" t="s">
        <v>381</v>
      </c>
      <c r="F147" s="144" t="s">
        <v>348</v>
      </c>
      <c r="G147" s="467"/>
    </row>
    <row r="148" spans="1:7" ht="14.25" customHeight="1" x14ac:dyDescent="0.3">
      <c r="A148" s="153">
        <v>29</v>
      </c>
      <c r="B148" s="727" t="s">
        <v>383</v>
      </c>
      <c r="C148" s="139" t="s">
        <v>544</v>
      </c>
      <c r="D148" s="162" t="s">
        <v>68</v>
      </c>
      <c r="E148" s="163" t="s">
        <v>384</v>
      </c>
      <c r="F148" s="144" t="s">
        <v>348</v>
      </c>
      <c r="G148" s="467"/>
    </row>
    <row r="149" spans="1:7" ht="14.25" customHeight="1" x14ac:dyDescent="0.3">
      <c r="A149" s="139">
        <v>30</v>
      </c>
      <c r="B149" s="727" t="s">
        <v>350</v>
      </c>
      <c r="C149" s="139" t="s">
        <v>555</v>
      </c>
      <c r="D149" s="162" t="s">
        <v>103</v>
      </c>
      <c r="E149" s="163" t="s">
        <v>386</v>
      </c>
      <c r="F149" s="144" t="s">
        <v>348</v>
      </c>
      <c r="G149" s="467"/>
    </row>
    <row r="150" spans="1:7" ht="14.25" customHeight="1" x14ac:dyDescent="0.3">
      <c r="A150" s="153">
        <v>31</v>
      </c>
      <c r="B150" s="727" t="s">
        <v>541</v>
      </c>
      <c r="C150" s="139" t="s">
        <v>546</v>
      </c>
      <c r="D150" s="145" t="s">
        <v>539</v>
      </c>
      <c r="E150" s="146" t="s">
        <v>540</v>
      </c>
      <c r="F150" s="144" t="s">
        <v>348</v>
      </c>
      <c r="G150" s="467"/>
    </row>
    <row r="151" spans="1:7" ht="14.25" customHeight="1" x14ac:dyDescent="0.3">
      <c r="A151" s="139">
        <v>32</v>
      </c>
      <c r="B151" s="730" t="s">
        <v>387</v>
      </c>
      <c r="C151" s="150" t="s">
        <v>545</v>
      </c>
      <c r="D151" s="180" t="s">
        <v>59</v>
      </c>
      <c r="E151" s="181" t="s">
        <v>388</v>
      </c>
      <c r="F151" s="166" t="s">
        <v>348</v>
      </c>
      <c r="G151" s="469"/>
    </row>
    <row r="152" spans="1:7" ht="14.25" customHeight="1" x14ac:dyDescent="0.3">
      <c r="A152" s="139">
        <v>33</v>
      </c>
      <c r="B152" s="727" t="s">
        <v>4683</v>
      </c>
      <c r="C152" s="171" t="s">
        <v>191</v>
      </c>
      <c r="D152" s="145" t="s">
        <v>193</v>
      </c>
      <c r="E152" s="146" t="s">
        <v>42</v>
      </c>
      <c r="F152" s="144" t="s">
        <v>348</v>
      </c>
      <c r="G152" s="467"/>
    </row>
    <row r="153" spans="1:7" ht="14.25" customHeight="1" x14ac:dyDescent="0.3">
      <c r="A153" s="139">
        <v>34</v>
      </c>
      <c r="B153" s="731" t="s">
        <v>3233</v>
      </c>
      <c r="C153" s="161" t="s">
        <v>2231</v>
      </c>
      <c r="D153" s="142" t="s">
        <v>273</v>
      </c>
      <c r="E153" s="143" t="s">
        <v>46</v>
      </c>
      <c r="F153" s="144" t="s">
        <v>348</v>
      </c>
      <c r="G153" s="467"/>
    </row>
    <row r="154" spans="1:7" ht="14.25" customHeight="1" x14ac:dyDescent="0.3">
      <c r="A154" s="153">
        <v>1</v>
      </c>
      <c r="B154" s="134" t="s">
        <v>2156</v>
      </c>
      <c r="C154" s="317" t="s">
        <v>321</v>
      </c>
      <c r="D154" s="318" t="s">
        <v>2157</v>
      </c>
      <c r="E154" s="319" t="s">
        <v>324</v>
      </c>
      <c r="F154" s="137" t="s">
        <v>2158</v>
      </c>
      <c r="G154" s="471" t="s">
        <v>2219</v>
      </c>
    </row>
    <row r="155" spans="1:7" ht="14.25" customHeight="1" x14ac:dyDescent="0.3">
      <c r="A155" s="139">
        <v>2</v>
      </c>
      <c r="B155" s="140" t="s">
        <v>2155</v>
      </c>
      <c r="C155" s="165" t="s">
        <v>135</v>
      </c>
      <c r="D155" s="320" t="s">
        <v>2159</v>
      </c>
      <c r="E155" s="321" t="s">
        <v>217</v>
      </c>
      <c r="F155" s="143" t="s">
        <v>2158</v>
      </c>
      <c r="G155" s="144"/>
    </row>
    <row r="156" spans="1:7" ht="14.25" customHeight="1" x14ac:dyDescent="0.3">
      <c r="A156" s="139">
        <v>3</v>
      </c>
      <c r="B156" s="140" t="s">
        <v>2153</v>
      </c>
      <c r="C156" s="165" t="s">
        <v>675</v>
      </c>
      <c r="D156" s="142" t="s">
        <v>2160</v>
      </c>
      <c r="E156" s="143" t="s">
        <v>677</v>
      </c>
      <c r="F156" s="143" t="s">
        <v>827</v>
      </c>
      <c r="G156" s="144"/>
    </row>
    <row r="157" spans="1:7" ht="14.25" customHeight="1" x14ac:dyDescent="0.3">
      <c r="A157" s="139">
        <v>4</v>
      </c>
      <c r="B157" s="140" t="s">
        <v>2151</v>
      </c>
      <c r="C157" s="165" t="s">
        <v>2161</v>
      </c>
      <c r="D157" s="320" t="s">
        <v>2159</v>
      </c>
      <c r="E157" s="321" t="s">
        <v>2162</v>
      </c>
      <c r="F157" s="143" t="s">
        <v>827</v>
      </c>
      <c r="G157" s="144"/>
    </row>
    <row r="158" spans="1:7" ht="14.25" customHeight="1" x14ac:dyDescent="0.3">
      <c r="A158" s="139">
        <v>5</v>
      </c>
      <c r="B158" s="140" t="s">
        <v>2163</v>
      </c>
      <c r="C158" s="165" t="s">
        <v>2164</v>
      </c>
      <c r="D158" s="142" t="s">
        <v>2165</v>
      </c>
      <c r="E158" s="143" t="s">
        <v>89</v>
      </c>
      <c r="F158" s="143" t="s">
        <v>827</v>
      </c>
      <c r="G158" s="144"/>
    </row>
    <row r="159" spans="1:7" ht="14.25" customHeight="1" x14ac:dyDescent="0.3">
      <c r="A159" s="139">
        <v>6</v>
      </c>
      <c r="B159" s="140" t="s">
        <v>2166</v>
      </c>
      <c r="C159" s="165" t="s">
        <v>2167</v>
      </c>
      <c r="D159" s="320" t="s">
        <v>2168</v>
      </c>
      <c r="E159" s="321" t="s">
        <v>2169</v>
      </c>
      <c r="F159" s="143" t="s">
        <v>2170</v>
      </c>
      <c r="G159" s="144"/>
    </row>
    <row r="160" spans="1:7" ht="14.25" customHeight="1" x14ac:dyDescent="0.3">
      <c r="A160" s="139">
        <v>7</v>
      </c>
      <c r="B160" s="140" t="s">
        <v>2150</v>
      </c>
      <c r="C160" s="165" t="s">
        <v>2171</v>
      </c>
      <c r="D160" s="322" t="s">
        <v>2172</v>
      </c>
      <c r="E160" s="323" t="s">
        <v>221</v>
      </c>
      <c r="F160" s="143" t="s">
        <v>2170</v>
      </c>
      <c r="G160" s="144"/>
    </row>
    <row r="161" spans="1:7" ht="14.25" customHeight="1" x14ac:dyDescent="0.3">
      <c r="A161" s="139">
        <v>8</v>
      </c>
      <c r="B161" s="140" t="s">
        <v>2173</v>
      </c>
      <c r="C161" s="165" t="s">
        <v>2174</v>
      </c>
      <c r="D161" s="320" t="s">
        <v>2175</v>
      </c>
      <c r="E161" s="321" t="s">
        <v>2176</v>
      </c>
      <c r="F161" s="143" t="s">
        <v>2170</v>
      </c>
      <c r="G161" s="144"/>
    </row>
    <row r="162" spans="1:7" ht="14.25" customHeight="1" x14ac:dyDescent="0.3">
      <c r="A162" s="139">
        <v>9</v>
      </c>
      <c r="B162" s="140" t="s">
        <v>2177</v>
      </c>
      <c r="C162" s="165" t="s">
        <v>2178</v>
      </c>
      <c r="D162" s="142" t="s">
        <v>2179</v>
      </c>
      <c r="E162" s="143" t="s">
        <v>2180</v>
      </c>
      <c r="F162" s="143" t="s">
        <v>2170</v>
      </c>
      <c r="G162" s="144"/>
    </row>
    <row r="163" spans="1:7" ht="14.25" customHeight="1" x14ac:dyDescent="0.3">
      <c r="A163" s="139">
        <v>10</v>
      </c>
      <c r="B163" s="140" t="s">
        <v>2181</v>
      </c>
      <c r="C163" s="165" t="s">
        <v>2182</v>
      </c>
      <c r="D163" s="320" t="s">
        <v>2183</v>
      </c>
      <c r="E163" s="321" t="s">
        <v>2184</v>
      </c>
      <c r="F163" s="143" t="s">
        <v>2185</v>
      </c>
      <c r="G163" s="144"/>
    </row>
    <row r="164" spans="1:7" ht="14.25" customHeight="1" x14ac:dyDescent="0.3">
      <c r="A164" s="139">
        <v>11</v>
      </c>
      <c r="B164" s="140" t="s">
        <v>2152</v>
      </c>
      <c r="C164" s="165" t="s">
        <v>2186</v>
      </c>
      <c r="D164" s="320" t="s">
        <v>2187</v>
      </c>
      <c r="E164" s="321" t="s">
        <v>2188</v>
      </c>
      <c r="F164" s="143" t="s">
        <v>2185</v>
      </c>
      <c r="G164" s="144"/>
    </row>
    <row r="165" spans="1:7" ht="14.25" customHeight="1" x14ac:dyDescent="0.3">
      <c r="A165" s="139">
        <v>12</v>
      </c>
      <c r="B165" s="140" t="s">
        <v>2189</v>
      </c>
      <c r="C165" s="165" t="s">
        <v>2190</v>
      </c>
      <c r="D165" s="322" t="s">
        <v>2191</v>
      </c>
      <c r="E165" s="323" t="s">
        <v>276</v>
      </c>
      <c r="F165" s="143" t="s">
        <v>2185</v>
      </c>
      <c r="G165" s="144"/>
    </row>
    <row r="166" spans="1:7" ht="14.25" customHeight="1" x14ac:dyDescent="0.3">
      <c r="A166" s="139">
        <v>13</v>
      </c>
      <c r="B166" s="140" t="s">
        <v>2192</v>
      </c>
      <c r="C166" s="165" t="s">
        <v>2193</v>
      </c>
      <c r="D166" s="320" t="s">
        <v>2194</v>
      </c>
      <c r="E166" s="321" t="s">
        <v>2195</v>
      </c>
      <c r="F166" s="143" t="s">
        <v>2185</v>
      </c>
      <c r="G166" s="144"/>
    </row>
    <row r="167" spans="1:7" ht="14.25" customHeight="1" x14ac:dyDescent="0.3">
      <c r="A167" s="139">
        <v>14</v>
      </c>
      <c r="B167" s="140" t="s">
        <v>2196</v>
      </c>
      <c r="C167" s="165" t="s">
        <v>2197</v>
      </c>
      <c r="D167" s="142" t="s">
        <v>2198</v>
      </c>
      <c r="E167" s="143" t="s">
        <v>2199</v>
      </c>
      <c r="F167" s="143" t="s">
        <v>826</v>
      </c>
      <c r="G167" s="144"/>
    </row>
    <row r="168" spans="1:7" ht="14.25" customHeight="1" x14ac:dyDescent="0.3">
      <c r="A168" s="139">
        <v>15</v>
      </c>
      <c r="B168" s="140" t="s">
        <v>2200</v>
      </c>
      <c r="C168" s="165" t="s">
        <v>2201</v>
      </c>
      <c r="D168" s="142" t="s">
        <v>2202</v>
      </c>
      <c r="E168" s="143" t="s">
        <v>2203</v>
      </c>
      <c r="F168" s="143" t="s">
        <v>826</v>
      </c>
      <c r="G168" s="144"/>
    </row>
    <row r="169" spans="1:7" ht="14.25" customHeight="1" x14ac:dyDescent="0.3">
      <c r="A169" s="139">
        <v>16</v>
      </c>
      <c r="B169" s="140" t="s">
        <v>2149</v>
      </c>
      <c r="C169" s="165" t="s">
        <v>2204</v>
      </c>
      <c r="D169" s="142" t="s">
        <v>2205</v>
      </c>
      <c r="E169" s="143" t="s">
        <v>2206</v>
      </c>
      <c r="F169" s="143" t="s">
        <v>826</v>
      </c>
      <c r="G169" s="144"/>
    </row>
    <row r="170" spans="1:7" ht="14.25" customHeight="1" x14ac:dyDescent="0.3">
      <c r="A170" s="490">
        <v>17</v>
      </c>
      <c r="B170" s="491" t="s">
        <v>4687</v>
      </c>
      <c r="C170" s="492" t="s">
        <v>4690</v>
      </c>
      <c r="D170" s="493" t="s">
        <v>4689</v>
      </c>
      <c r="E170" s="494" t="s">
        <v>4688</v>
      </c>
      <c r="F170" s="494" t="s">
        <v>827</v>
      </c>
      <c r="G170" s="469"/>
    </row>
    <row r="171" spans="1:7" ht="14.25" customHeight="1" x14ac:dyDescent="0.3">
      <c r="A171" s="490">
        <v>18</v>
      </c>
      <c r="B171" s="491" t="s">
        <v>4903</v>
      </c>
      <c r="C171" s="492" t="s">
        <v>4904</v>
      </c>
      <c r="D171" s="493" t="s">
        <v>4905</v>
      </c>
      <c r="E171" s="494" t="s">
        <v>49</v>
      </c>
      <c r="F171" s="494" t="s">
        <v>4906</v>
      </c>
      <c r="G171" s="469"/>
    </row>
    <row r="172" spans="1:7" ht="14.25" customHeight="1" x14ac:dyDescent="0.3">
      <c r="A172" s="150">
        <v>19</v>
      </c>
      <c r="B172" s="207" t="s">
        <v>2154</v>
      </c>
      <c r="C172" s="324" t="s">
        <v>2207</v>
      </c>
      <c r="D172" s="177" t="s">
        <v>2208</v>
      </c>
      <c r="E172" s="176" t="s">
        <v>2209</v>
      </c>
      <c r="F172" s="176" t="s">
        <v>826</v>
      </c>
      <c r="G172" s="166"/>
    </row>
    <row r="173" spans="1:7" ht="14.25" customHeight="1" x14ac:dyDescent="0.3">
      <c r="A173" s="150">
        <v>20</v>
      </c>
      <c r="B173" s="207" t="s">
        <v>4784</v>
      </c>
      <c r="C173" s="324" t="s">
        <v>4788</v>
      </c>
      <c r="D173" s="177" t="s">
        <v>4789</v>
      </c>
      <c r="E173" s="176" t="s">
        <v>173</v>
      </c>
      <c r="F173" s="176" t="s">
        <v>4790</v>
      </c>
      <c r="G173" s="166" t="s">
        <v>4791</v>
      </c>
    </row>
    <row r="174" spans="1:7" ht="14.25" customHeight="1" x14ac:dyDescent="0.3">
      <c r="A174" s="150">
        <v>21</v>
      </c>
      <c r="B174" s="207" t="s">
        <v>4931</v>
      </c>
      <c r="C174" s="324" t="s">
        <v>4934</v>
      </c>
      <c r="D174" s="177" t="s">
        <v>4935</v>
      </c>
      <c r="E174" s="176" t="s">
        <v>258</v>
      </c>
      <c r="F174" s="176" t="s">
        <v>4932</v>
      </c>
      <c r="G174" s="166" t="s">
        <v>4933</v>
      </c>
    </row>
    <row r="175" spans="1:7" ht="14.25" customHeight="1" x14ac:dyDescent="0.3">
      <c r="A175" s="150">
        <v>21</v>
      </c>
      <c r="B175" s="207" t="s">
        <v>4970</v>
      </c>
      <c r="C175" s="324" t="s">
        <v>4971</v>
      </c>
      <c r="D175" s="177"/>
      <c r="E175" s="176" t="s">
        <v>4963</v>
      </c>
      <c r="F175" s="176" t="s">
        <v>87</v>
      </c>
      <c r="G175" s="166" t="s">
        <v>4972</v>
      </c>
    </row>
    <row r="176" spans="1:7" ht="14.25" customHeight="1" x14ac:dyDescent="0.3">
      <c r="A176" s="150">
        <v>22</v>
      </c>
      <c r="B176" s="207" t="s">
        <v>4973</v>
      </c>
      <c r="C176" s="324" t="s">
        <v>4974</v>
      </c>
      <c r="D176" s="177"/>
      <c r="E176" s="176" t="s">
        <v>4962</v>
      </c>
      <c r="F176" s="176" t="s">
        <v>87</v>
      </c>
      <c r="G176" s="166" t="s">
        <v>4972</v>
      </c>
    </row>
    <row r="177" spans="1:7" ht="14.25" customHeight="1" x14ac:dyDescent="0.3">
      <c r="A177" s="150">
        <v>23</v>
      </c>
      <c r="B177" s="207" t="s">
        <v>4976</v>
      </c>
      <c r="C177" s="324" t="s">
        <v>4975</v>
      </c>
      <c r="D177" s="177" t="s">
        <v>155</v>
      </c>
      <c r="E177" s="176" t="s">
        <v>4977</v>
      </c>
      <c r="F177" s="176" t="s">
        <v>52</v>
      </c>
      <c r="G177" s="166" t="s">
        <v>5026</v>
      </c>
    </row>
    <row r="178" spans="1:7" ht="14.25" customHeight="1" x14ac:dyDescent="0.3">
      <c r="A178" s="150">
        <v>23</v>
      </c>
      <c r="B178" s="207" t="s">
        <v>5022</v>
      </c>
      <c r="C178" s="324" t="s">
        <v>5023</v>
      </c>
      <c r="D178" s="177" t="s">
        <v>5024</v>
      </c>
      <c r="E178" s="176" t="s">
        <v>5025</v>
      </c>
      <c r="F178" s="176" t="s">
        <v>52</v>
      </c>
      <c r="G178" s="166" t="s">
        <v>5026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16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4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297" customWidth="1"/>
    <col min="6" max="6" width="4.26953125" style="115" customWidth="1"/>
    <col min="7" max="7" width="3.7265625" style="115" customWidth="1"/>
    <col min="8" max="8" width="7.81640625" style="746" customWidth="1"/>
    <col min="9" max="9" width="3" style="746" customWidth="1"/>
    <col min="10" max="10" width="4.7265625" style="746" customWidth="1"/>
    <col min="11" max="11" width="4.54296875" style="746" customWidth="1"/>
    <col min="12" max="12" width="5.81640625" style="746" customWidth="1"/>
    <col min="13" max="13" width="2.54296875" style="746" customWidth="1"/>
    <col min="14" max="14" width="4.453125" style="746" customWidth="1"/>
    <col min="15" max="15" width="4.26953125" style="746" customWidth="1"/>
    <col min="16" max="16" width="5.81640625" style="746" customWidth="1"/>
    <col min="17" max="17" width="2.453125" style="746" customWidth="1"/>
    <col min="18" max="18" width="4.7265625" style="746" customWidth="1"/>
    <col min="19" max="19" width="4.26953125" style="746" customWidth="1"/>
    <col min="20" max="20" width="7.1796875" style="746" customWidth="1"/>
    <col min="21" max="21" width="3.7265625" style="746" customWidth="1"/>
    <col min="22" max="22" width="4.7265625" style="746" customWidth="1"/>
    <col min="23" max="23" width="4.26953125" style="746" customWidth="1"/>
    <col min="24" max="24" width="5.81640625" style="746" customWidth="1"/>
    <col min="25" max="25" width="2.54296875" style="746" customWidth="1"/>
    <col min="26" max="26" width="4.1796875" style="746" customWidth="1"/>
    <col min="27" max="27" width="3.26953125" style="746" customWidth="1"/>
    <col min="28" max="28" width="5" style="746" customWidth="1"/>
    <col min="29" max="29" width="2.26953125" style="746" customWidth="1"/>
    <col min="30" max="30" width="4" style="746" customWidth="1"/>
    <col min="31" max="31" width="3.26953125" style="746" customWidth="1"/>
    <col min="32" max="32" width="5.26953125" style="281" customWidth="1"/>
    <col min="33" max="33" width="10.1796875" style="282" hidden="1" customWidth="1"/>
    <col min="34" max="34" width="19.26953125" style="283" customWidth="1"/>
    <col min="35" max="36" width="4.7265625" style="246" customWidth="1"/>
    <col min="37" max="37" width="4.7265625" style="244" customWidth="1"/>
    <col min="38" max="16384" width="9.1796875" style="1"/>
  </cols>
  <sheetData>
    <row r="1" spans="1:37" ht="20.25" customHeight="1" x14ac:dyDescent="0.45">
      <c r="A1" s="821" t="s">
        <v>3598</v>
      </c>
      <c r="B1" s="821"/>
      <c r="C1" s="821"/>
      <c r="D1" s="821"/>
      <c r="E1" s="123"/>
      <c r="F1" s="123"/>
      <c r="G1" s="123"/>
      <c r="H1" s="819" t="s">
        <v>572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45"/>
      <c r="Z1" s="745"/>
      <c r="AF1" s="80" t="s">
        <v>4910</v>
      </c>
    </row>
    <row r="2" spans="1:37" ht="14.25" customHeight="1" x14ac:dyDescent="0.4">
      <c r="A2" s="821"/>
      <c r="B2" s="821"/>
      <c r="C2" s="821"/>
      <c r="D2" s="821"/>
      <c r="E2" s="345"/>
      <c r="F2" s="124"/>
      <c r="G2" s="346"/>
      <c r="H2" s="790" t="s">
        <v>5049</v>
      </c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47"/>
      <c r="Z2" s="747"/>
      <c r="AA2" s="747"/>
      <c r="AB2" s="747"/>
      <c r="AC2" s="748"/>
      <c r="AD2" s="748"/>
      <c r="AE2" s="749"/>
    </row>
    <row r="3" spans="1:37" ht="14.25" customHeight="1" x14ac:dyDescent="0.4">
      <c r="B3" s="81"/>
      <c r="C3" s="82"/>
      <c r="D3" s="242"/>
      <c r="E3" s="345"/>
      <c r="F3" s="124"/>
      <c r="G3" s="124"/>
      <c r="H3" s="820" t="s">
        <v>33</v>
      </c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750"/>
      <c r="Z3" s="750"/>
      <c r="AA3" s="750"/>
      <c r="AB3" s="750"/>
      <c r="AC3" s="751"/>
      <c r="AD3" s="751"/>
      <c r="AE3" s="749"/>
      <c r="AF3" s="1">
        <f>COUNT(A5:A106)*4+4</f>
        <v>104</v>
      </c>
    </row>
    <row r="4" spans="1:37" s="2" customFormat="1" ht="15.75" customHeight="1" x14ac:dyDescent="0.35">
      <c r="A4" s="186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3" t="s">
        <v>21</v>
      </c>
      <c r="I4" s="814"/>
      <c r="J4" s="814"/>
      <c r="K4" s="815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12"/>
      <c r="AF4" s="808" t="s">
        <v>1239</v>
      </c>
      <c r="AG4" s="808"/>
      <c r="AH4" s="809"/>
      <c r="AI4" s="246" t="s">
        <v>842</v>
      </c>
      <c r="AJ4" s="246" t="s">
        <v>843</v>
      </c>
      <c r="AK4" s="245"/>
    </row>
    <row r="5" spans="1:37" s="349" customFormat="1" ht="14.25" customHeight="1" x14ac:dyDescent="0.4">
      <c r="A5" s="102">
        <v>1</v>
      </c>
      <c r="B5" s="51" t="s">
        <v>3575</v>
      </c>
      <c r="C5" s="780" t="s">
        <v>0</v>
      </c>
      <c r="D5" s="15" t="s">
        <v>3623</v>
      </c>
      <c r="E5" s="16">
        <v>4</v>
      </c>
      <c r="F5" s="16">
        <v>106</v>
      </c>
      <c r="G5" s="112" t="s">
        <v>4</v>
      </c>
      <c r="H5" s="15" t="s">
        <v>3589</v>
      </c>
      <c r="I5" s="17">
        <v>4</v>
      </c>
      <c r="J5" s="18" t="s">
        <v>4718</v>
      </c>
      <c r="K5" s="111" t="s">
        <v>820</v>
      </c>
      <c r="L5" s="15"/>
      <c r="M5" s="18"/>
      <c r="N5" s="18"/>
      <c r="O5" s="111"/>
      <c r="P5" s="34" t="s">
        <v>3589</v>
      </c>
      <c r="Q5" s="35">
        <v>4</v>
      </c>
      <c r="R5" s="36" t="s">
        <v>4718</v>
      </c>
      <c r="S5" s="111" t="s">
        <v>820</v>
      </c>
      <c r="T5" s="15" t="s">
        <v>3623</v>
      </c>
      <c r="U5" s="18">
        <v>4</v>
      </c>
      <c r="V5" s="18">
        <v>106</v>
      </c>
      <c r="W5" s="111" t="s">
        <v>4</v>
      </c>
      <c r="X5" s="18"/>
      <c r="Y5" s="18"/>
      <c r="Z5" s="18"/>
      <c r="AA5" s="111"/>
      <c r="AB5" s="15"/>
      <c r="AC5" s="17"/>
      <c r="AD5" s="18"/>
      <c r="AE5" s="290"/>
      <c r="AF5" s="287" t="s">
        <v>3623</v>
      </c>
      <c r="AG5" s="284" t="s">
        <v>2821</v>
      </c>
      <c r="AH5" s="284" t="str">
        <f>IFERROR(IF(AG5&lt;&gt;"",": "&amp;VLOOKUP(AG5,#REF!,2,0),""),"")</f>
        <v/>
      </c>
      <c r="AI5" s="305"/>
      <c r="AJ5" s="347"/>
      <c r="AK5" s="348"/>
    </row>
    <row r="6" spans="1:37" s="349" customFormat="1" ht="14.25" customHeight="1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3589</v>
      </c>
      <c r="AG6" s="285" t="s">
        <v>2822</v>
      </c>
      <c r="AH6" s="285" t="str">
        <f>IFERROR(IF(AG6&lt;&gt;"",": "&amp;VLOOKUP(AG6,#REF!,2,0),""),"")</f>
        <v/>
      </c>
      <c r="AI6" s="306"/>
      <c r="AJ6" s="347"/>
      <c r="AK6" s="348"/>
    </row>
    <row r="7" spans="1:37" s="349" customFormat="1" ht="14.25" customHeight="1" x14ac:dyDescent="0.4">
      <c r="A7" s="104"/>
      <c r="B7" s="52"/>
      <c r="C7" s="784" t="s">
        <v>1</v>
      </c>
      <c r="D7" s="25" t="s">
        <v>3638</v>
      </c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106</v>
      </c>
      <c r="O7" s="107" t="s">
        <v>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07"/>
      <c r="AJ7" s="347"/>
      <c r="AK7" s="348"/>
    </row>
    <row r="8" spans="1:37" s="349" customFormat="1" ht="14.2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07"/>
      <c r="AJ8" s="347"/>
      <c r="AK8" s="348"/>
    </row>
    <row r="9" spans="1:37" ht="14.25" customHeight="1" x14ac:dyDescent="0.4">
      <c r="A9" s="102">
        <v>2</v>
      </c>
      <c r="B9" s="51" t="s">
        <v>3576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3589</v>
      </c>
      <c r="M9" s="18">
        <v>4</v>
      </c>
      <c r="N9" s="18" t="s">
        <v>4718</v>
      </c>
      <c r="O9" s="111" t="s">
        <v>820</v>
      </c>
      <c r="P9" s="34"/>
      <c r="Q9" s="35"/>
      <c r="R9" s="36"/>
      <c r="S9" s="111"/>
      <c r="T9" s="15" t="s">
        <v>3589</v>
      </c>
      <c r="U9" s="18">
        <v>4</v>
      </c>
      <c r="V9" s="18" t="s">
        <v>4718</v>
      </c>
      <c r="W9" s="111" t="s">
        <v>820</v>
      </c>
      <c r="X9" s="18"/>
      <c r="Y9" s="18"/>
      <c r="Z9" s="18"/>
      <c r="AA9" s="111"/>
      <c r="AB9" s="15"/>
      <c r="AC9" s="17"/>
      <c r="AD9" s="18"/>
      <c r="AE9" s="290"/>
      <c r="AF9" s="287" t="s">
        <v>3623</v>
      </c>
      <c r="AG9" s="284" t="s">
        <v>2821</v>
      </c>
      <c r="AH9" s="284" t="str">
        <f>IFERROR(IF(AG9&lt;&gt;"",": "&amp;VLOOKUP(AG9,#REF!,2,0),""),"")</f>
        <v/>
      </c>
      <c r="AI9" s="19"/>
      <c r="AJ9" s="1"/>
      <c r="AK9" s="1"/>
    </row>
    <row r="10" spans="1:37" ht="14.2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3589</v>
      </c>
      <c r="AG10" s="285" t="s">
        <v>2822</v>
      </c>
      <c r="AH10" s="285" t="str">
        <f>IFERROR(IF(AG10&lt;&gt;"",": "&amp;VLOOKUP(AG10,#REF!,2,0),""),"")</f>
        <v/>
      </c>
      <c r="AI10" s="23"/>
      <c r="AJ10" s="1"/>
      <c r="AK10" s="1"/>
    </row>
    <row r="11" spans="1:37" ht="14.25" customHeight="1" x14ac:dyDescent="0.4">
      <c r="A11" s="104"/>
      <c r="B11" s="52"/>
      <c r="C11" s="784" t="s">
        <v>1</v>
      </c>
      <c r="D11" s="25" t="s">
        <v>3638</v>
      </c>
      <c r="E11" s="26"/>
      <c r="F11" s="26"/>
      <c r="G11" s="108"/>
      <c r="H11" s="25" t="s">
        <v>3623</v>
      </c>
      <c r="I11" s="27">
        <v>4</v>
      </c>
      <c r="J11" s="28">
        <v>106</v>
      </c>
      <c r="K11" s="107" t="s">
        <v>4</v>
      </c>
      <c r="L11" s="25"/>
      <c r="M11" s="28"/>
      <c r="N11" s="28"/>
      <c r="O11" s="107"/>
      <c r="P11" s="25" t="s">
        <v>3623</v>
      </c>
      <c r="Q11" s="27">
        <v>4</v>
      </c>
      <c r="R11" s="28">
        <v>106</v>
      </c>
      <c r="S11" s="107" t="s">
        <v>4</v>
      </c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29"/>
      <c r="AJ11" s="1"/>
      <c r="AK11" s="1"/>
    </row>
    <row r="12" spans="1:37" ht="14.2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08"/>
      <c r="AJ12" s="1"/>
      <c r="AK12" s="1"/>
    </row>
    <row r="13" spans="1:37" ht="15.75" customHeight="1" x14ac:dyDescent="0.4">
      <c r="A13" s="102">
        <v>3</v>
      </c>
      <c r="B13" s="51" t="s">
        <v>4769</v>
      </c>
      <c r="C13" s="780" t="s">
        <v>0</v>
      </c>
      <c r="D13" s="15" t="s">
        <v>3583</v>
      </c>
      <c r="E13" s="16">
        <v>4</v>
      </c>
      <c r="F13" s="16" t="s">
        <v>3721</v>
      </c>
      <c r="G13" s="112" t="s">
        <v>5</v>
      </c>
      <c r="H13" s="15" t="s">
        <v>3584</v>
      </c>
      <c r="I13" s="17">
        <v>4</v>
      </c>
      <c r="J13" s="18" t="s">
        <v>3590</v>
      </c>
      <c r="K13" s="111" t="s">
        <v>8</v>
      </c>
      <c r="L13" s="18" t="s">
        <v>3220</v>
      </c>
      <c r="M13" s="18">
        <v>4</v>
      </c>
      <c r="N13" s="18" t="s">
        <v>3650</v>
      </c>
      <c r="O13" s="111" t="s">
        <v>13</v>
      </c>
      <c r="P13" s="15"/>
      <c r="Q13" s="17"/>
      <c r="R13" s="18"/>
      <c r="S13" s="111"/>
      <c r="T13" s="15" t="s">
        <v>3220</v>
      </c>
      <c r="U13" s="18">
        <v>4</v>
      </c>
      <c r="V13" s="18" t="s">
        <v>3650</v>
      </c>
      <c r="W13" s="111" t="s">
        <v>13</v>
      </c>
      <c r="X13" s="15"/>
      <c r="Y13" s="18"/>
      <c r="Z13" s="18"/>
      <c r="AA13" s="111"/>
      <c r="AB13" s="15"/>
      <c r="AC13" s="17"/>
      <c r="AD13" s="18"/>
      <c r="AE13" s="290"/>
      <c r="AF13" s="287" t="s">
        <v>3220</v>
      </c>
      <c r="AG13" s="284" t="s">
        <v>3779</v>
      </c>
      <c r="AH13" s="284" t="str">
        <f>IFERROR(IF(AG13&lt;&gt;"",": "&amp;VLOOKUP(AG13,#REF!,2,0),""),"")</f>
        <v/>
      </c>
    </row>
    <row r="14" spans="1:37" ht="15.7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3583</v>
      </c>
      <c r="AG14" s="285" t="s">
        <v>3781</v>
      </c>
      <c r="AH14" s="285" t="str">
        <f>IFERROR(IF(AG14&lt;&gt;"",": "&amp;VLOOKUP(AG14,#REF!,2,0),""),"")</f>
        <v/>
      </c>
    </row>
    <row r="15" spans="1:37" ht="15.75" customHeight="1" x14ac:dyDescent="0.4">
      <c r="A15" s="104"/>
      <c r="B15" s="52"/>
      <c r="C15" s="784" t="s">
        <v>1</v>
      </c>
      <c r="D15" s="25" t="s">
        <v>3638</v>
      </c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 t="s">
        <v>3584</v>
      </c>
      <c r="Q15" s="31">
        <v>4</v>
      </c>
      <c r="R15" s="28" t="s">
        <v>3590</v>
      </c>
      <c r="S15" s="107" t="s">
        <v>8</v>
      </c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 t="s">
        <v>3584</v>
      </c>
      <c r="AG15" s="285" t="s">
        <v>3782</v>
      </c>
      <c r="AH15" s="285" t="str">
        <f>IFERROR(IF(AG15&lt;&gt;"",": "&amp;VLOOKUP(AG15,#REF!,2,0),""),"")</f>
        <v/>
      </c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4768</v>
      </c>
      <c r="C17" s="780" t="s">
        <v>0</v>
      </c>
      <c r="D17" s="15" t="s">
        <v>3220</v>
      </c>
      <c r="E17" s="16">
        <v>4</v>
      </c>
      <c r="F17" s="16" t="s">
        <v>3650</v>
      </c>
      <c r="G17" s="112" t="s">
        <v>13</v>
      </c>
      <c r="H17" s="15" t="s">
        <v>3583</v>
      </c>
      <c r="I17" s="17">
        <v>4</v>
      </c>
      <c r="J17" s="18" t="s">
        <v>3721</v>
      </c>
      <c r="K17" s="111" t="s">
        <v>5</v>
      </c>
      <c r="L17" s="15" t="s">
        <v>3583</v>
      </c>
      <c r="M17" s="18">
        <v>4</v>
      </c>
      <c r="N17" s="18" t="s">
        <v>3721</v>
      </c>
      <c r="O17" s="111" t="s">
        <v>5</v>
      </c>
      <c r="P17" s="34" t="s">
        <v>3220</v>
      </c>
      <c r="Q17" s="35">
        <v>4</v>
      </c>
      <c r="R17" s="36" t="s">
        <v>3650</v>
      </c>
      <c r="S17" s="111" t="s">
        <v>13</v>
      </c>
      <c r="T17" s="15" t="s">
        <v>3583</v>
      </c>
      <c r="U17" s="18">
        <v>4</v>
      </c>
      <c r="V17" s="18" t="s">
        <v>3721</v>
      </c>
      <c r="W17" s="111" t="s">
        <v>5</v>
      </c>
      <c r="X17" s="18"/>
      <c r="Y17" s="18"/>
      <c r="Z17" s="18"/>
      <c r="AA17" s="111"/>
      <c r="AB17" s="15"/>
      <c r="AC17" s="17"/>
      <c r="AD17" s="18"/>
      <c r="AE17" s="290"/>
      <c r="AF17" s="287" t="s">
        <v>3220</v>
      </c>
      <c r="AG17" s="284" t="s">
        <v>3779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3583</v>
      </c>
      <c r="AG18" s="285" t="s">
        <v>3781</v>
      </c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 t="s">
        <v>3638</v>
      </c>
      <c r="E19" s="26"/>
      <c r="F19" s="26"/>
      <c r="G19" s="108"/>
      <c r="H19" s="25" t="s">
        <v>3584</v>
      </c>
      <c r="I19" s="27">
        <v>4</v>
      </c>
      <c r="J19" s="28" t="s">
        <v>3590</v>
      </c>
      <c r="K19" s="107" t="s">
        <v>8</v>
      </c>
      <c r="L19" s="25" t="s">
        <v>3220</v>
      </c>
      <c r="M19" s="28">
        <v>4</v>
      </c>
      <c r="N19" s="28" t="s">
        <v>3650</v>
      </c>
      <c r="O19" s="107" t="s">
        <v>13</v>
      </c>
      <c r="P19" s="25"/>
      <c r="Q19" s="27"/>
      <c r="R19" s="28"/>
      <c r="S19" s="107"/>
      <c r="T19" s="25" t="s">
        <v>3584</v>
      </c>
      <c r="U19" s="28">
        <v>4</v>
      </c>
      <c r="V19" s="28" t="s">
        <v>3590</v>
      </c>
      <c r="W19" s="107" t="s">
        <v>8</v>
      </c>
      <c r="X19" s="25"/>
      <c r="Y19" s="28"/>
      <c r="Z19" s="28"/>
      <c r="AA19" s="107"/>
      <c r="AB19" s="25"/>
      <c r="AC19" s="27"/>
      <c r="AD19" s="28"/>
      <c r="AE19" s="292"/>
      <c r="AF19" s="288" t="s">
        <v>3584</v>
      </c>
      <c r="AG19" s="285" t="s">
        <v>3782</v>
      </c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3726</v>
      </c>
      <c r="C21" s="780" t="s">
        <v>0</v>
      </c>
      <c r="D21" s="15" t="s">
        <v>3565</v>
      </c>
      <c r="E21" s="16"/>
      <c r="F21" s="16"/>
      <c r="G21" s="112"/>
      <c r="H21" s="15" t="s">
        <v>3565</v>
      </c>
      <c r="I21" s="17"/>
      <c r="J21" s="18"/>
      <c r="K21" s="111"/>
      <c r="L21" s="15" t="s">
        <v>3565</v>
      </c>
      <c r="M21" s="18"/>
      <c r="N21" s="18"/>
      <c r="O21" s="111"/>
      <c r="P21" s="34" t="s">
        <v>3565</v>
      </c>
      <c r="Q21" s="35"/>
      <c r="R21" s="36"/>
      <c r="S21" s="111"/>
      <c r="T21" s="15" t="s">
        <v>3565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3565</v>
      </c>
      <c r="AG21" s="284" t="s">
        <v>4920</v>
      </c>
      <c r="AH21" s="284" t="str">
        <f>IFERROR(IF(AG31&lt;&gt;"",": "&amp;VLOOKUP(AG31,#REF!,2,0),""),"")</f>
        <v/>
      </c>
    </row>
    <row r="22" spans="1:34" ht="15.7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4764</v>
      </c>
      <c r="C25" s="780" t="s">
        <v>0</v>
      </c>
      <c r="D25" s="15" t="s">
        <v>3529</v>
      </c>
      <c r="E25" s="16"/>
      <c r="F25" s="16"/>
      <c r="G25" s="112"/>
      <c r="H25" s="15" t="s">
        <v>3529</v>
      </c>
      <c r="I25" s="17"/>
      <c r="J25" s="18"/>
      <c r="K25" s="111"/>
      <c r="L25" s="18" t="s">
        <v>3529</v>
      </c>
      <c r="M25" s="18"/>
      <c r="N25" s="18"/>
      <c r="O25" s="111"/>
      <c r="P25" s="15" t="s">
        <v>3529</v>
      </c>
      <c r="Q25" s="17"/>
      <c r="R25" s="18"/>
      <c r="S25" s="111"/>
      <c r="T25" s="15" t="s">
        <v>3529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3241</v>
      </c>
      <c r="AG25" s="284" t="s">
        <v>3810</v>
      </c>
      <c r="AH25" s="284" t="str">
        <f>IFERROR(IF(AG25&lt;&gt;"",": "&amp;VLOOKUP(AG25,#REF!,2,0),""),"")</f>
        <v/>
      </c>
    </row>
    <row r="26" spans="1:34" ht="15.7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3220</v>
      </c>
      <c r="AG26" s="285" t="s">
        <v>3814</v>
      </c>
      <c r="AH26" s="285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4" t="s">
        <v>1</v>
      </c>
      <c r="D27" s="25" t="s">
        <v>3529</v>
      </c>
      <c r="E27" s="26"/>
      <c r="F27" s="26"/>
      <c r="G27" s="108"/>
      <c r="H27" s="25" t="s">
        <v>3220</v>
      </c>
      <c r="I27" s="27">
        <v>4</v>
      </c>
      <c r="J27" s="28" t="s">
        <v>3650</v>
      </c>
      <c r="K27" s="107" t="s">
        <v>1252</v>
      </c>
      <c r="L27" s="25" t="s">
        <v>3241</v>
      </c>
      <c r="M27" s="28">
        <v>4</v>
      </c>
      <c r="N27" s="28" t="s">
        <v>3721</v>
      </c>
      <c r="O27" s="107" t="s">
        <v>5</v>
      </c>
      <c r="P27" s="30" t="s">
        <v>3220</v>
      </c>
      <c r="Q27" s="31">
        <v>4</v>
      </c>
      <c r="R27" s="28" t="s">
        <v>3650</v>
      </c>
      <c r="S27" s="107" t="s">
        <v>1252</v>
      </c>
      <c r="T27" s="25" t="s">
        <v>3241</v>
      </c>
      <c r="U27" s="28">
        <v>4</v>
      </c>
      <c r="V27" s="28" t="s">
        <v>3721</v>
      </c>
      <c r="W27" s="107" t="s">
        <v>5</v>
      </c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"&amp;VLOOKUP(AG28,#REF!,2,0),""),"")</f>
        <v/>
      </c>
    </row>
    <row r="29" spans="1:34" ht="15.75" customHeight="1" x14ac:dyDescent="0.4">
      <c r="A29" s="102">
        <v>7</v>
      </c>
      <c r="B29" s="51" t="s">
        <v>4765</v>
      </c>
      <c r="C29" s="780" t="s">
        <v>0</v>
      </c>
      <c r="D29" s="15" t="s">
        <v>3529</v>
      </c>
      <c r="E29" s="16"/>
      <c r="F29" s="16"/>
      <c r="G29" s="112"/>
      <c r="H29" s="15" t="s">
        <v>3529</v>
      </c>
      <c r="I29" s="17"/>
      <c r="J29" s="18"/>
      <c r="K29" s="111"/>
      <c r="L29" s="18" t="s">
        <v>3529</v>
      </c>
      <c r="M29" s="18"/>
      <c r="N29" s="18"/>
      <c r="O29" s="111"/>
      <c r="P29" s="15" t="s">
        <v>3529</v>
      </c>
      <c r="Q29" s="17"/>
      <c r="R29" s="18"/>
      <c r="S29" s="111"/>
      <c r="T29" s="15" t="s">
        <v>3529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3241</v>
      </c>
      <c r="AG29" s="284" t="s">
        <v>3810</v>
      </c>
      <c r="AH29" s="284" t="str">
        <f>IFERROR(IF(AG29&lt;&gt;"",": "&amp;VLOOKUP(AG29,#REF!,2,0),""),"")</f>
        <v/>
      </c>
    </row>
    <row r="30" spans="1:34" ht="15.7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3220</v>
      </c>
      <c r="AG30" s="285" t="s">
        <v>3814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 t="s">
        <v>3529</v>
      </c>
      <c r="E31" s="26"/>
      <c r="F31" s="26"/>
      <c r="G31" s="108"/>
      <c r="H31" s="25" t="s">
        <v>3241</v>
      </c>
      <c r="I31" s="27">
        <v>4</v>
      </c>
      <c r="J31" s="28" t="s">
        <v>3721</v>
      </c>
      <c r="K31" s="107" t="s">
        <v>5</v>
      </c>
      <c r="L31" s="25" t="s">
        <v>3220</v>
      </c>
      <c r="M31" s="28">
        <v>4</v>
      </c>
      <c r="N31" s="28" t="s">
        <v>3650</v>
      </c>
      <c r="O31" s="107" t="s">
        <v>1252</v>
      </c>
      <c r="P31" s="30"/>
      <c r="Q31" s="31"/>
      <c r="R31" s="28"/>
      <c r="S31" s="107"/>
      <c r="T31" s="25" t="s">
        <v>3220</v>
      </c>
      <c r="U31" s="28">
        <v>4</v>
      </c>
      <c r="V31" s="28" t="s">
        <v>3650</v>
      </c>
      <c r="W31" s="107" t="s">
        <v>1252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4958</v>
      </c>
      <c r="C33" s="780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15" t="s">
        <v>3529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3218</v>
      </c>
      <c r="AG33" s="284" t="s">
        <v>3812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3221</v>
      </c>
      <c r="AG34" s="285" t="s">
        <v>3815</v>
      </c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 t="s">
        <v>3529</v>
      </c>
      <c r="E35" s="26"/>
      <c r="F35" s="26"/>
      <c r="G35" s="108"/>
      <c r="H35" s="25" t="s">
        <v>3221</v>
      </c>
      <c r="I35" s="27">
        <v>4</v>
      </c>
      <c r="J35" s="28" t="s">
        <v>3591</v>
      </c>
      <c r="K35" s="107" t="s">
        <v>820</v>
      </c>
      <c r="L35" s="25" t="s">
        <v>3218</v>
      </c>
      <c r="M35" s="28">
        <v>4</v>
      </c>
      <c r="N35" s="28" t="s">
        <v>3590</v>
      </c>
      <c r="O35" s="107" t="s">
        <v>8</v>
      </c>
      <c r="P35" s="25" t="s">
        <v>3221</v>
      </c>
      <c r="Q35" s="27">
        <v>4</v>
      </c>
      <c r="R35" s="28" t="s">
        <v>3591</v>
      </c>
      <c r="S35" s="107" t="s">
        <v>820</v>
      </c>
      <c r="T35" s="25" t="s">
        <v>3221</v>
      </c>
      <c r="U35" s="28">
        <v>4</v>
      </c>
      <c r="V35" s="28" t="s">
        <v>3591</v>
      </c>
      <c r="W35" s="107" t="s">
        <v>820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 t="s">
        <v>1249</v>
      </c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4692</v>
      </c>
      <c r="C37" s="780" t="s">
        <v>0</v>
      </c>
      <c r="D37" s="15" t="s">
        <v>3529</v>
      </c>
      <c r="E37" s="16"/>
      <c r="F37" s="16"/>
      <c r="G37" s="112"/>
      <c r="H37" s="15" t="s">
        <v>3529</v>
      </c>
      <c r="I37" s="17"/>
      <c r="J37" s="18"/>
      <c r="K37" s="111"/>
      <c r="L37" s="18" t="s">
        <v>3529</v>
      </c>
      <c r="M37" s="18"/>
      <c r="N37" s="18"/>
      <c r="O37" s="111"/>
      <c r="P37" s="18" t="s">
        <v>3529</v>
      </c>
      <c r="Q37" s="18"/>
      <c r="R37" s="18"/>
      <c r="S37" s="111"/>
      <c r="T37" s="15" t="s">
        <v>3529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3217</v>
      </c>
      <c r="AG37" s="284" t="s">
        <v>3813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 t="s">
        <v>3529</v>
      </c>
      <c r="E39" s="26"/>
      <c r="F39" s="26"/>
      <c r="G39" s="108"/>
      <c r="H39" s="25" t="s">
        <v>3217</v>
      </c>
      <c r="I39" s="27">
        <v>4</v>
      </c>
      <c r="J39" s="28" t="s">
        <v>4685</v>
      </c>
      <c r="K39" s="107" t="s">
        <v>2319</v>
      </c>
      <c r="L39" s="25" t="s">
        <v>3217</v>
      </c>
      <c r="M39" s="28">
        <v>4</v>
      </c>
      <c r="N39" s="28" t="s">
        <v>4685</v>
      </c>
      <c r="O39" s="107" t="s">
        <v>2319</v>
      </c>
      <c r="P39" s="25" t="s">
        <v>3217</v>
      </c>
      <c r="Q39" s="28">
        <v>4</v>
      </c>
      <c r="R39" s="28" t="s">
        <v>4685</v>
      </c>
      <c r="S39" s="107" t="s">
        <v>2319</v>
      </c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3725</v>
      </c>
      <c r="C41" s="780" t="s">
        <v>0</v>
      </c>
      <c r="D41" s="15" t="s">
        <v>3529</v>
      </c>
      <c r="E41" s="16"/>
      <c r="F41" s="16"/>
      <c r="G41" s="112"/>
      <c r="H41" s="15" t="s">
        <v>3529</v>
      </c>
      <c r="I41" s="17"/>
      <c r="J41" s="18"/>
      <c r="K41" s="111"/>
      <c r="L41" s="15" t="s">
        <v>3529</v>
      </c>
      <c r="M41" s="18"/>
      <c r="N41" s="18"/>
      <c r="O41" s="111"/>
      <c r="P41" s="15" t="s">
        <v>3529</v>
      </c>
      <c r="Q41" s="18"/>
      <c r="R41" s="18"/>
      <c r="S41" s="111"/>
      <c r="T41" s="18" t="s">
        <v>3529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4" t="s">
        <v>1</v>
      </c>
      <c r="D43" s="25" t="s">
        <v>4947</v>
      </c>
      <c r="E43" s="26"/>
      <c r="F43" s="26"/>
      <c r="G43" s="108"/>
      <c r="H43" s="25" t="s">
        <v>4947</v>
      </c>
      <c r="I43" s="27"/>
      <c r="J43" s="28"/>
      <c r="K43" s="107"/>
      <c r="L43" s="28" t="s">
        <v>4947</v>
      </c>
      <c r="M43" s="28"/>
      <c r="N43" s="28"/>
      <c r="O43" s="107"/>
      <c r="P43" s="25" t="s">
        <v>3529</v>
      </c>
      <c r="Q43" s="27"/>
      <c r="R43" s="28"/>
      <c r="S43" s="107"/>
      <c r="T43" s="25" t="s">
        <v>4947</v>
      </c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4">
      <c r="A45" s="102">
        <v>11</v>
      </c>
      <c r="B45" s="51" t="s">
        <v>4771</v>
      </c>
      <c r="C45" s="780" t="s">
        <v>0</v>
      </c>
      <c r="D45" s="15" t="s">
        <v>4947</v>
      </c>
      <c r="E45" s="16"/>
      <c r="F45" s="16"/>
      <c r="G45" s="112"/>
      <c r="H45" s="15" t="s">
        <v>4947</v>
      </c>
      <c r="I45" s="17"/>
      <c r="J45" s="18"/>
      <c r="K45" s="111"/>
      <c r="L45" s="15" t="s">
        <v>4947</v>
      </c>
      <c r="M45" s="18"/>
      <c r="N45" s="18"/>
      <c r="O45" s="111"/>
      <c r="P45" s="34" t="s">
        <v>4947</v>
      </c>
      <c r="Q45" s="35"/>
      <c r="R45" s="36"/>
      <c r="S45" s="111"/>
      <c r="T45" s="15" t="s">
        <v>4947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/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4">
      <c r="A49" s="102">
        <v>12</v>
      </c>
      <c r="B49" s="51" t="s">
        <v>4772</v>
      </c>
      <c r="C49" s="780" t="s">
        <v>0</v>
      </c>
      <c r="D49" s="15" t="s">
        <v>3529</v>
      </c>
      <c r="E49" s="16"/>
      <c r="F49" s="16"/>
      <c r="G49" s="112"/>
      <c r="H49" s="15" t="s">
        <v>3529</v>
      </c>
      <c r="I49" s="17"/>
      <c r="J49" s="18"/>
      <c r="K49" s="111"/>
      <c r="L49" s="15" t="s">
        <v>3529</v>
      </c>
      <c r="M49" s="18"/>
      <c r="N49" s="18"/>
      <c r="O49" s="111"/>
      <c r="P49" s="34" t="s">
        <v>3529</v>
      </c>
      <c r="Q49" s="35"/>
      <c r="R49" s="36"/>
      <c r="S49" s="111"/>
      <c r="T49" s="15" t="s">
        <v>3529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3214</v>
      </c>
      <c r="AG49" s="284" t="s">
        <v>3753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3529</v>
      </c>
      <c r="E51" s="26"/>
      <c r="F51" s="26"/>
      <c r="G51" s="108"/>
      <c r="H51" s="25" t="s">
        <v>3214</v>
      </c>
      <c r="I51" s="27">
        <v>4</v>
      </c>
      <c r="J51" s="28" t="s">
        <v>2283</v>
      </c>
      <c r="K51" s="107" t="s">
        <v>81</v>
      </c>
      <c r="L51" s="25" t="s">
        <v>3214</v>
      </c>
      <c r="M51" s="28">
        <v>4</v>
      </c>
      <c r="N51" s="28" t="s">
        <v>2283</v>
      </c>
      <c r="O51" s="107" t="s">
        <v>81</v>
      </c>
      <c r="P51" s="25" t="s">
        <v>3214</v>
      </c>
      <c r="Q51" s="27">
        <v>4</v>
      </c>
      <c r="R51" s="28" t="s">
        <v>2283</v>
      </c>
      <c r="S51" s="107" t="s">
        <v>81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4">
      <c r="A53" s="102">
        <v>13</v>
      </c>
      <c r="B53" s="51" t="s">
        <v>4930</v>
      </c>
      <c r="C53" s="780" t="s">
        <v>0</v>
      </c>
      <c r="D53" s="15" t="s">
        <v>1260</v>
      </c>
      <c r="E53" s="16">
        <v>3</v>
      </c>
      <c r="F53" s="484" t="s">
        <v>403</v>
      </c>
      <c r="G53" s="112" t="s">
        <v>334</v>
      </c>
      <c r="H53" s="15" t="s">
        <v>3191</v>
      </c>
      <c r="I53" s="17">
        <v>3</v>
      </c>
      <c r="J53" s="455" t="s">
        <v>402</v>
      </c>
      <c r="K53" s="111" t="s">
        <v>4681</v>
      </c>
      <c r="L53" s="18" t="s">
        <v>3195</v>
      </c>
      <c r="M53" s="18">
        <v>4</v>
      </c>
      <c r="N53" s="455" t="s">
        <v>400</v>
      </c>
      <c r="O53" s="111" t="s">
        <v>14</v>
      </c>
      <c r="P53" s="15" t="s">
        <v>3197</v>
      </c>
      <c r="Q53" s="17">
        <v>3</v>
      </c>
      <c r="R53" s="455" t="s">
        <v>397</v>
      </c>
      <c r="S53" s="111" t="s">
        <v>346</v>
      </c>
      <c r="T53" s="15" t="s">
        <v>1259</v>
      </c>
      <c r="U53" s="18">
        <v>4</v>
      </c>
      <c r="V53" s="455" t="s">
        <v>440</v>
      </c>
      <c r="W53" s="111" t="s">
        <v>329</v>
      </c>
      <c r="X53" s="15"/>
      <c r="Y53" s="18"/>
      <c r="Z53" s="18"/>
      <c r="AA53" s="111"/>
      <c r="AB53" s="15"/>
      <c r="AC53" s="17"/>
      <c r="AD53" s="18"/>
      <c r="AE53" s="290"/>
      <c r="AF53" s="287" t="s">
        <v>3191</v>
      </c>
      <c r="AG53" s="284" t="s">
        <v>4813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/>
      <c r="C54" s="781"/>
      <c r="D54" s="20" t="s">
        <v>3638</v>
      </c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1260</v>
      </c>
      <c r="AG54" s="285" t="s">
        <v>4814</v>
      </c>
      <c r="AH54" s="285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4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 t="s">
        <v>1259</v>
      </c>
      <c r="AG55" s="285" t="s">
        <v>4815</v>
      </c>
      <c r="AH55" s="285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 t="s">
        <v>3195</v>
      </c>
      <c r="AG56" s="286" t="s">
        <v>4817</v>
      </c>
      <c r="AH56" s="286" t="str">
        <f>IFERROR(IF(AG56&lt;&gt;"",": "&amp;VLOOKUP(AG56,#REF!,2,0),""),"")</f>
        <v/>
      </c>
    </row>
    <row r="57" spans="1:34" ht="15.75" customHeight="1" x14ac:dyDescent="0.4">
      <c r="A57" s="102">
        <v>14</v>
      </c>
      <c r="B57" s="51" t="s">
        <v>4893</v>
      </c>
      <c r="C57" s="780" t="s">
        <v>0</v>
      </c>
      <c r="D57" s="15" t="s">
        <v>3196</v>
      </c>
      <c r="E57" s="16">
        <v>4</v>
      </c>
      <c r="F57" s="484" t="s">
        <v>400</v>
      </c>
      <c r="G57" s="112" t="s">
        <v>14</v>
      </c>
      <c r="H57" s="15" t="s">
        <v>3214</v>
      </c>
      <c r="I57" s="17">
        <v>4</v>
      </c>
      <c r="J57" s="18" t="s">
        <v>3232</v>
      </c>
      <c r="K57" s="111" t="s">
        <v>10</v>
      </c>
      <c r="L57" s="15" t="s">
        <v>3214</v>
      </c>
      <c r="M57" s="18">
        <v>4</v>
      </c>
      <c r="N57" s="18" t="s">
        <v>3232</v>
      </c>
      <c r="O57" s="111" t="s">
        <v>10</v>
      </c>
      <c r="P57" s="34" t="s">
        <v>3196</v>
      </c>
      <c r="Q57" s="35">
        <v>4</v>
      </c>
      <c r="R57" s="453" t="s">
        <v>400</v>
      </c>
      <c r="S57" s="111" t="s">
        <v>14</v>
      </c>
      <c r="T57" s="15" t="s">
        <v>3196</v>
      </c>
      <c r="U57" s="18">
        <v>4</v>
      </c>
      <c r="V57" s="455" t="s">
        <v>400</v>
      </c>
      <c r="W57" s="111" t="s">
        <v>14</v>
      </c>
      <c r="X57" s="18"/>
      <c r="Y57" s="18"/>
      <c r="Z57" s="18"/>
      <c r="AA57" s="111"/>
      <c r="AB57" s="15"/>
      <c r="AC57" s="17"/>
      <c r="AD57" s="18"/>
      <c r="AE57" s="290"/>
      <c r="AF57" s="287" t="s">
        <v>1259</v>
      </c>
      <c r="AG57" s="284" t="s">
        <v>4821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/>
      <c r="C58" s="781"/>
      <c r="D58" s="20" t="s">
        <v>3638</v>
      </c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3196</v>
      </c>
      <c r="AG58" s="285" t="s">
        <v>4824</v>
      </c>
      <c r="AH58" s="285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4" t="s">
        <v>1</v>
      </c>
      <c r="D59" s="25" t="s">
        <v>1259</v>
      </c>
      <c r="E59" s="26">
        <v>4</v>
      </c>
      <c r="F59" s="483" t="s">
        <v>440</v>
      </c>
      <c r="G59" s="108" t="s">
        <v>329</v>
      </c>
      <c r="H59" s="25" t="s">
        <v>3214</v>
      </c>
      <c r="I59" s="27">
        <v>4</v>
      </c>
      <c r="J59" s="28" t="s">
        <v>3232</v>
      </c>
      <c r="K59" s="107" t="s">
        <v>10</v>
      </c>
      <c r="L59" s="25" t="s">
        <v>3213</v>
      </c>
      <c r="M59" s="28">
        <v>4</v>
      </c>
      <c r="N59" s="454" t="s">
        <v>399</v>
      </c>
      <c r="O59" s="107" t="s">
        <v>346</v>
      </c>
      <c r="P59" s="25" t="s">
        <v>3196</v>
      </c>
      <c r="Q59" s="27">
        <v>4</v>
      </c>
      <c r="R59" s="454" t="s">
        <v>400</v>
      </c>
      <c r="S59" s="107" t="s">
        <v>14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 t="s">
        <v>3213</v>
      </c>
      <c r="AG59" s="285" t="s">
        <v>4827</v>
      </c>
      <c r="AH59" s="285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4"/>
      <c r="D60" s="40" t="s">
        <v>3638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 t="s">
        <v>3214</v>
      </c>
      <c r="AG60" s="286" t="s">
        <v>4830</v>
      </c>
      <c r="AH60" s="286" t="str">
        <f>IFERROR(IF(AG60&lt;&gt;"",": "&amp;VLOOKUP(AG60,#REF!,2,0),""),"")</f>
        <v/>
      </c>
    </row>
    <row r="61" spans="1:34" ht="15.75" customHeight="1" x14ac:dyDescent="0.4">
      <c r="A61" s="102">
        <v>15</v>
      </c>
      <c r="B61" s="51" t="s">
        <v>4987</v>
      </c>
      <c r="C61" s="780" t="s">
        <v>0</v>
      </c>
      <c r="D61" s="15" t="s">
        <v>3529</v>
      </c>
      <c r="E61" s="16"/>
      <c r="F61" s="16"/>
      <c r="G61" s="112"/>
      <c r="H61" s="15" t="s">
        <v>3529</v>
      </c>
      <c r="I61" s="17"/>
      <c r="J61" s="18"/>
      <c r="K61" s="111"/>
      <c r="L61" s="15" t="s">
        <v>3529</v>
      </c>
      <c r="M61" s="18"/>
      <c r="N61" s="18"/>
      <c r="O61" s="111"/>
      <c r="P61" s="34" t="s">
        <v>3529</v>
      </c>
      <c r="Q61" s="35"/>
      <c r="R61" s="36"/>
      <c r="S61" s="111"/>
      <c r="T61" s="15" t="s">
        <v>3529</v>
      </c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1259</v>
      </c>
      <c r="AG61" s="284" t="s">
        <v>4821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 t="s">
        <v>1256</v>
      </c>
      <c r="AG62" s="285" t="s">
        <v>4823</v>
      </c>
      <c r="AH62" s="285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4" t="s">
        <v>1</v>
      </c>
      <c r="D63" s="25" t="s">
        <v>1259</v>
      </c>
      <c r="E63" s="26">
        <v>4</v>
      </c>
      <c r="F63" s="483" t="s">
        <v>440</v>
      </c>
      <c r="G63" s="108" t="s">
        <v>329</v>
      </c>
      <c r="H63" s="25" t="s">
        <v>3529</v>
      </c>
      <c r="I63" s="27"/>
      <c r="J63" s="28"/>
      <c r="K63" s="107"/>
      <c r="L63" s="25" t="s">
        <v>3522</v>
      </c>
      <c r="M63" s="28">
        <v>4</v>
      </c>
      <c r="N63" s="28" t="s">
        <v>3590</v>
      </c>
      <c r="O63" s="107" t="s">
        <v>382</v>
      </c>
      <c r="P63" s="25"/>
      <c r="Q63" s="27"/>
      <c r="R63" s="28"/>
      <c r="S63" s="107"/>
      <c r="T63" s="25" t="s">
        <v>1256</v>
      </c>
      <c r="U63" s="28">
        <v>4</v>
      </c>
      <c r="V63" s="454" t="s">
        <v>397</v>
      </c>
      <c r="W63" s="107" t="s">
        <v>202</v>
      </c>
      <c r="X63" s="25"/>
      <c r="Y63" s="28"/>
      <c r="Z63" s="28"/>
      <c r="AA63" s="107"/>
      <c r="AB63" s="25"/>
      <c r="AC63" s="27"/>
      <c r="AD63" s="28"/>
      <c r="AE63" s="292"/>
      <c r="AF63" s="288" t="s">
        <v>3522</v>
      </c>
      <c r="AG63" s="285" t="s">
        <v>4828</v>
      </c>
      <c r="AH63" s="285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4"/>
      <c r="D64" s="40" t="s">
        <v>3638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16</v>
      </c>
      <c r="B65" s="51" t="s">
        <v>4988</v>
      </c>
      <c r="C65" s="780" t="s">
        <v>0</v>
      </c>
      <c r="D65" s="15" t="s">
        <v>3529</v>
      </c>
      <c r="E65" s="16"/>
      <c r="F65" s="16"/>
      <c r="G65" s="112"/>
      <c r="H65" s="15" t="s">
        <v>3529</v>
      </c>
      <c r="I65" s="17"/>
      <c r="J65" s="18"/>
      <c r="K65" s="111"/>
      <c r="L65" s="18" t="s">
        <v>3529</v>
      </c>
      <c r="M65" s="18"/>
      <c r="N65" s="18"/>
      <c r="O65" s="111"/>
      <c r="P65" s="15" t="s">
        <v>3529</v>
      </c>
      <c r="Q65" s="17"/>
      <c r="R65" s="18"/>
      <c r="S65" s="111"/>
      <c r="T65" s="15" t="s">
        <v>3529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1259</v>
      </c>
      <c r="AG65" s="284" t="s">
        <v>4821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 t="s">
        <v>1256</v>
      </c>
      <c r="AG66" s="285" t="s">
        <v>4823</v>
      </c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 t="s">
        <v>1259</v>
      </c>
      <c r="E67" s="26">
        <v>4</v>
      </c>
      <c r="F67" s="483" t="s">
        <v>440</v>
      </c>
      <c r="G67" s="108" t="s">
        <v>329</v>
      </c>
      <c r="H67" s="25" t="s">
        <v>3529</v>
      </c>
      <c r="I67" s="27"/>
      <c r="J67" s="28"/>
      <c r="K67" s="107"/>
      <c r="L67" s="25" t="s">
        <v>3214</v>
      </c>
      <c r="M67" s="28">
        <v>4</v>
      </c>
      <c r="N67" s="28" t="s">
        <v>3232</v>
      </c>
      <c r="O67" s="107" t="s">
        <v>10</v>
      </c>
      <c r="P67" s="30" t="s">
        <v>3522</v>
      </c>
      <c r="Q67" s="31">
        <v>4</v>
      </c>
      <c r="R67" s="28" t="s">
        <v>3590</v>
      </c>
      <c r="S67" s="107" t="s">
        <v>382</v>
      </c>
      <c r="T67" s="25" t="s">
        <v>1256</v>
      </c>
      <c r="U67" s="28">
        <v>4</v>
      </c>
      <c r="V67" s="454" t="s">
        <v>397</v>
      </c>
      <c r="W67" s="107" t="s">
        <v>202</v>
      </c>
      <c r="X67" s="25"/>
      <c r="Y67" s="28"/>
      <c r="Z67" s="28"/>
      <c r="AA67" s="107"/>
      <c r="AB67" s="25"/>
      <c r="AC67" s="27"/>
      <c r="AD67" s="28"/>
      <c r="AE67" s="292"/>
      <c r="AF67" s="288" t="s">
        <v>3522</v>
      </c>
      <c r="AG67" s="285" t="s">
        <v>4828</v>
      </c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 t="s">
        <v>3214</v>
      </c>
      <c r="AG68" s="286" t="s">
        <v>4830</v>
      </c>
      <c r="AH68" s="286" t="str">
        <f>IFERROR(IF(AG68&lt;&gt;"",": "&amp;VLOOKUP(AG68,#REF!,2,0),""),"")</f>
        <v/>
      </c>
    </row>
    <row r="69" spans="1:34" ht="15.75" customHeight="1" x14ac:dyDescent="0.4">
      <c r="A69" s="102">
        <v>17</v>
      </c>
      <c r="B69" s="51" t="s">
        <v>4940</v>
      </c>
      <c r="C69" s="780" t="s">
        <v>0</v>
      </c>
      <c r="D69" s="15" t="s">
        <v>3529</v>
      </c>
      <c r="E69" s="16"/>
      <c r="F69" s="16"/>
      <c r="G69" s="112"/>
      <c r="H69" s="15" t="s">
        <v>3529</v>
      </c>
      <c r="I69" s="17"/>
      <c r="J69" s="18"/>
      <c r="K69" s="111"/>
      <c r="L69" s="18" t="s">
        <v>3529</v>
      </c>
      <c r="M69" s="18"/>
      <c r="N69" s="18"/>
      <c r="O69" s="111"/>
      <c r="P69" s="15" t="s">
        <v>3529</v>
      </c>
      <c r="Q69" s="17"/>
      <c r="R69" s="18"/>
      <c r="S69" s="111"/>
      <c r="T69" s="15" t="s">
        <v>3529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1260</v>
      </c>
      <c r="AG69" s="284" t="s">
        <v>4820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/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2148</v>
      </c>
      <c r="AG70" s="285" t="s">
        <v>4822</v>
      </c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 t="s">
        <v>3529</v>
      </c>
      <c r="E71" s="26"/>
      <c r="F71" s="26"/>
      <c r="G71" s="108"/>
      <c r="H71" s="25" t="s">
        <v>1256</v>
      </c>
      <c r="I71" s="27">
        <v>4</v>
      </c>
      <c r="J71" s="454" t="s">
        <v>456</v>
      </c>
      <c r="K71" s="107" t="s">
        <v>195</v>
      </c>
      <c r="L71" s="25" t="s">
        <v>2148</v>
      </c>
      <c r="M71" s="28">
        <v>5</v>
      </c>
      <c r="N71" s="454" t="s">
        <v>428</v>
      </c>
      <c r="O71" s="107" t="s">
        <v>219</v>
      </c>
      <c r="P71" s="30" t="s">
        <v>1260</v>
      </c>
      <c r="Q71" s="31">
        <v>3</v>
      </c>
      <c r="R71" s="454" t="s">
        <v>403</v>
      </c>
      <c r="S71" s="107" t="s">
        <v>334</v>
      </c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 t="s">
        <v>1256</v>
      </c>
      <c r="AG71" s="285" t="s">
        <v>4823</v>
      </c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 t="s">
        <v>1249</v>
      </c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18</v>
      </c>
      <c r="B73" s="51" t="s">
        <v>4941</v>
      </c>
      <c r="C73" s="780" t="s">
        <v>0</v>
      </c>
      <c r="D73" s="15" t="s">
        <v>3529</v>
      </c>
      <c r="E73" s="16"/>
      <c r="F73" s="16"/>
      <c r="G73" s="112"/>
      <c r="H73" s="15" t="s">
        <v>3529</v>
      </c>
      <c r="I73" s="17"/>
      <c r="J73" s="18"/>
      <c r="K73" s="111"/>
      <c r="L73" s="15" t="s">
        <v>3529</v>
      </c>
      <c r="M73" s="18"/>
      <c r="N73" s="18"/>
      <c r="O73" s="111"/>
      <c r="P73" s="34" t="s">
        <v>3529</v>
      </c>
      <c r="Q73" s="35"/>
      <c r="R73" s="36"/>
      <c r="S73" s="111"/>
      <c r="T73" s="15" t="s">
        <v>3529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1260</v>
      </c>
      <c r="AG73" s="284" t="s">
        <v>4820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/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2148</v>
      </c>
      <c r="AG74" s="285" t="s">
        <v>4822</v>
      </c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 t="s">
        <v>3529</v>
      </c>
      <c r="E75" s="26"/>
      <c r="F75" s="26"/>
      <c r="G75" s="108"/>
      <c r="H75" s="25" t="s">
        <v>1256</v>
      </c>
      <c r="I75" s="27">
        <v>4</v>
      </c>
      <c r="J75" s="454" t="s">
        <v>456</v>
      </c>
      <c r="K75" s="107" t="s">
        <v>195</v>
      </c>
      <c r="L75" s="25" t="s">
        <v>2148</v>
      </c>
      <c r="M75" s="28">
        <v>5</v>
      </c>
      <c r="N75" s="454" t="s">
        <v>428</v>
      </c>
      <c r="O75" s="107" t="s">
        <v>219</v>
      </c>
      <c r="P75" s="25" t="s">
        <v>1260</v>
      </c>
      <c r="Q75" s="27">
        <v>3</v>
      </c>
      <c r="R75" s="454" t="s">
        <v>403</v>
      </c>
      <c r="S75" s="107" t="s">
        <v>334</v>
      </c>
      <c r="T75" s="25" t="s">
        <v>3522</v>
      </c>
      <c r="U75" s="28">
        <v>4</v>
      </c>
      <c r="V75" s="28" t="s">
        <v>3590</v>
      </c>
      <c r="W75" s="107" t="s">
        <v>382</v>
      </c>
      <c r="X75" s="25"/>
      <c r="Y75" s="28"/>
      <c r="Z75" s="28"/>
      <c r="AA75" s="107"/>
      <c r="AB75" s="25"/>
      <c r="AC75" s="27"/>
      <c r="AD75" s="28"/>
      <c r="AE75" s="292"/>
      <c r="AF75" s="288" t="s">
        <v>1256</v>
      </c>
      <c r="AG75" s="285" t="s">
        <v>4823</v>
      </c>
      <c r="AH75" s="285"/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 t="s">
        <v>1249</v>
      </c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 t="s">
        <v>3522</v>
      </c>
      <c r="AG76" s="286" t="s">
        <v>4828</v>
      </c>
      <c r="AH76" s="286"/>
    </row>
    <row r="77" spans="1:34" ht="15.75" customHeight="1" x14ac:dyDescent="0.4">
      <c r="A77" s="102">
        <v>19</v>
      </c>
      <c r="B77" s="51" t="s">
        <v>4915</v>
      </c>
      <c r="C77" s="780" t="s">
        <v>0</v>
      </c>
      <c r="D77" s="15" t="s">
        <v>3529</v>
      </c>
      <c r="E77" s="16"/>
      <c r="F77" s="16"/>
      <c r="G77" s="112"/>
      <c r="H77" s="15" t="s">
        <v>3529</v>
      </c>
      <c r="I77" s="17"/>
      <c r="J77" s="18"/>
      <c r="K77" s="111"/>
      <c r="L77" s="15" t="s">
        <v>3529</v>
      </c>
      <c r="M77" s="18"/>
      <c r="N77" s="18"/>
      <c r="O77" s="111"/>
      <c r="P77" s="34" t="s">
        <v>3529</v>
      </c>
      <c r="Q77" s="35"/>
      <c r="R77" s="36"/>
      <c r="S77" s="111"/>
      <c r="T77" s="15" t="s">
        <v>3529</v>
      </c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 t="s">
        <v>3191</v>
      </c>
      <c r="AG77" s="284" t="s">
        <v>4819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 t="s">
        <v>3203</v>
      </c>
      <c r="AG78" s="285" t="s">
        <v>4825</v>
      </c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 t="s">
        <v>3203</v>
      </c>
      <c r="E79" s="26">
        <v>4</v>
      </c>
      <c r="F79" s="483" t="s">
        <v>400</v>
      </c>
      <c r="G79" s="108" t="s">
        <v>14</v>
      </c>
      <c r="H79" s="25" t="s">
        <v>3529</v>
      </c>
      <c r="I79" s="27"/>
      <c r="J79" s="28"/>
      <c r="K79" s="107"/>
      <c r="L79" s="25"/>
      <c r="M79" s="28"/>
      <c r="N79" s="28"/>
      <c r="O79" s="107"/>
      <c r="P79" s="25" t="s">
        <v>3191</v>
      </c>
      <c r="Q79" s="27">
        <v>3</v>
      </c>
      <c r="R79" s="454" t="s">
        <v>402</v>
      </c>
      <c r="S79" s="107" t="s">
        <v>4681</v>
      </c>
      <c r="T79" s="25" t="s">
        <v>3203</v>
      </c>
      <c r="U79" s="28">
        <v>2</v>
      </c>
      <c r="V79" s="454" t="s">
        <v>400</v>
      </c>
      <c r="W79" s="107" t="s">
        <v>14</v>
      </c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5"/>
      <c r="D80" s="40" t="s">
        <v>3638</v>
      </c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 t="s">
        <v>1249</v>
      </c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4">
      <c r="A81" s="102">
        <v>20</v>
      </c>
      <c r="B81" s="51" t="s">
        <v>4948</v>
      </c>
      <c r="C81" s="780" t="s">
        <v>0</v>
      </c>
      <c r="D81" s="15" t="s">
        <v>3224</v>
      </c>
      <c r="E81" s="16">
        <v>4</v>
      </c>
      <c r="F81" s="16" t="s">
        <v>3633</v>
      </c>
      <c r="G81" s="112" t="s">
        <v>81</v>
      </c>
      <c r="H81" s="15" t="s">
        <v>3211</v>
      </c>
      <c r="I81" s="17">
        <v>4</v>
      </c>
      <c r="J81" s="18" t="s">
        <v>2283</v>
      </c>
      <c r="K81" s="111" t="s">
        <v>592</v>
      </c>
      <c r="L81" s="15" t="s">
        <v>3224</v>
      </c>
      <c r="M81" s="18">
        <v>4</v>
      </c>
      <c r="N81" s="18" t="s">
        <v>3633</v>
      </c>
      <c r="O81" s="111" t="s">
        <v>81</v>
      </c>
      <c r="P81" s="34" t="s">
        <v>3211</v>
      </c>
      <c r="Q81" s="35">
        <v>4</v>
      </c>
      <c r="R81" s="36" t="s">
        <v>2283</v>
      </c>
      <c r="S81" s="111" t="s">
        <v>592</v>
      </c>
      <c r="T81" s="15" t="s">
        <v>3224</v>
      </c>
      <c r="U81" s="18">
        <v>4</v>
      </c>
      <c r="V81" s="18" t="s">
        <v>3633</v>
      </c>
      <c r="W81" s="111" t="s">
        <v>81</v>
      </c>
      <c r="X81" s="18"/>
      <c r="Y81" s="18"/>
      <c r="Z81" s="18"/>
      <c r="AA81" s="111"/>
      <c r="AB81" s="15"/>
      <c r="AC81" s="17"/>
      <c r="AD81" s="18"/>
      <c r="AE81" s="290"/>
      <c r="AF81" s="287" t="s">
        <v>1259</v>
      </c>
      <c r="AG81" s="284" t="s">
        <v>4808</v>
      </c>
      <c r="AH81" s="284" t="str">
        <f>IFERROR(IF(AG81&lt;&gt;"",": "&amp;VLOOKUP(AG81,#REF!,2,0),""),"")</f>
        <v/>
      </c>
    </row>
    <row r="82" spans="1:34" ht="15.75" customHeight="1" x14ac:dyDescent="0.4">
      <c r="A82" s="104"/>
      <c r="B82" s="52"/>
      <c r="C82" s="781"/>
      <c r="D82" s="20" t="s">
        <v>3638</v>
      </c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 t="s">
        <v>1256</v>
      </c>
      <c r="AG82" s="285" t="s">
        <v>4809</v>
      </c>
      <c r="AH82" s="285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4" t="s">
        <v>1</v>
      </c>
      <c r="D83" s="25" t="s">
        <v>3211</v>
      </c>
      <c r="E83" s="26">
        <v>4</v>
      </c>
      <c r="F83" s="26" t="s">
        <v>2283</v>
      </c>
      <c r="G83" s="108" t="s">
        <v>592</v>
      </c>
      <c r="H83" s="25" t="s">
        <v>1256</v>
      </c>
      <c r="I83" s="27">
        <v>4</v>
      </c>
      <c r="J83" s="454" t="s">
        <v>397</v>
      </c>
      <c r="K83" s="107" t="s">
        <v>202</v>
      </c>
      <c r="L83" s="25" t="s">
        <v>3211</v>
      </c>
      <c r="M83" s="28">
        <v>4</v>
      </c>
      <c r="N83" s="28" t="s">
        <v>2283</v>
      </c>
      <c r="O83" s="107" t="s">
        <v>592</v>
      </c>
      <c r="P83" s="25" t="s">
        <v>1259</v>
      </c>
      <c r="Q83" s="27">
        <v>4</v>
      </c>
      <c r="R83" s="454" t="s">
        <v>440</v>
      </c>
      <c r="S83" s="107" t="s">
        <v>329</v>
      </c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 t="s">
        <v>3224</v>
      </c>
      <c r="AG83" s="285" t="s">
        <v>4811</v>
      </c>
      <c r="AH83" s="285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 t="s">
        <v>3211</v>
      </c>
      <c r="AG84" s="286" t="s">
        <v>4812</v>
      </c>
      <c r="AH84" s="286" t="str">
        <f>IFERROR(IF(AG84&lt;&gt;"",": "&amp;VLOOKUP(AG84,#REF!,2,0),""),"")</f>
        <v/>
      </c>
    </row>
    <row r="85" spans="1:34" ht="15.75" customHeight="1" x14ac:dyDescent="0.4">
      <c r="A85" s="102">
        <v>21</v>
      </c>
      <c r="B85" s="51" t="s">
        <v>4949</v>
      </c>
      <c r="C85" s="780" t="s">
        <v>0</v>
      </c>
      <c r="D85" s="15" t="s">
        <v>3211</v>
      </c>
      <c r="E85" s="16">
        <v>4</v>
      </c>
      <c r="F85" s="16" t="s">
        <v>2283</v>
      </c>
      <c r="G85" s="112" t="s">
        <v>592</v>
      </c>
      <c r="H85" s="15" t="s">
        <v>3224</v>
      </c>
      <c r="I85" s="17">
        <v>4</v>
      </c>
      <c r="J85" s="18" t="s">
        <v>3633</v>
      </c>
      <c r="K85" s="111" t="s">
        <v>81</v>
      </c>
      <c r="L85" s="15" t="s">
        <v>3211</v>
      </c>
      <c r="M85" s="18">
        <v>4</v>
      </c>
      <c r="N85" s="18" t="s">
        <v>2283</v>
      </c>
      <c r="O85" s="111" t="s">
        <v>592</v>
      </c>
      <c r="P85" s="34" t="s">
        <v>3224</v>
      </c>
      <c r="Q85" s="35">
        <v>4</v>
      </c>
      <c r="R85" s="36" t="s">
        <v>3633</v>
      </c>
      <c r="S85" s="111" t="s">
        <v>81</v>
      </c>
      <c r="T85" s="15" t="s">
        <v>3211</v>
      </c>
      <c r="U85" s="18">
        <v>4</v>
      </c>
      <c r="V85" s="18" t="s">
        <v>2283</v>
      </c>
      <c r="W85" s="111" t="s">
        <v>592</v>
      </c>
      <c r="X85" s="18"/>
      <c r="Y85" s="18"/>
      <c r="Z85" s="18"/>
      <c r="AA85" s="111"/>
      <c r="AB85" s="15"/>
      <c r="AC85" s="17"/>
      <c r="AD85" s="18"/>
      <c r="AE85" s="290"/>
      <c r="AF85" s="287" t="s">
        <v>1259</v>
      </c>
      <c r="AG85" s="284" t="s">
        <v>4808</v>
      </c>
      <c r="AH85" s="284" t="str">
        <f>IFERROR(IF(AG85&lt;&gt;"",": "&amp;VLOOKUP(AG85,#REF!,2,0),""),"")</f>
        <v/>
      </c>
    </row>
    <row r="86" spans="1:34" ht="15.75" customHeight="1" x14ac:dyDescent="0.4">
      <c r="A86" s="104"/>
      <c r="B86" s="52"/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 t="s">
        <v>1256</v>
      </c>
      <c r="AG86" s="285" t="s">
        <v>4809</v>
      </c>
      <c r="AH86" s="285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4" t="s">
        <v>1</v>
      </c>
      <c r="D87" s="25" t="s">
        <v>3224</v>
      </c>
      <c r="E87" s="26">
        <v>4</v>
      </c>
      <c r="F87" s="26" t="s">
        <v>3633</v>
      </c>
      <c r="G87" s="108" t="s">
        <v>81</v>
      </c>
      <c r="H87" s="25" t="s">
        <v>1256</v>
      </c>
      <c r="I87" s="27">
        <v>4</v>
      </c>
      <c r="J87" s="454" t="s">
        <v>397</v>
      </c>
      <c r="K87" s="107" t="s">
        <v>202</v>
      </c>
      <c r="L87" s="25"/>
      <c r="M87" s="28"/>
      <c r="N87" s="28"/>
      <c r="O87" s="107"/>
      <c r="P87" s="25" t="s">
        <v>1259</v>
      </c>
      <c r="Q87" s="27">
        <v>4</v>
      </c>
      <c r="R87" s="454" t="s">
        <v>440</v>
      </c>
      <c r="S87" s="107" t="s">
        <v>329</v>
      </c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 t="s">
        <v>3224</v>
      </c>
      <c r="AG87" s="285" t="s">
        <v>4811</v>
      </c>
      <c r="AH87" s="285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 t="s">
        <v>3211</v>
      </c>
      <c r="AG88" s="286" t="s">
        <v>4812</v>
      </c>
      <c r="AH88" s="286" t="str">
        <f>IFERROR(IF(AG88&lt;&gt;"",": "&amp;VLOOKUP(AG88,#REF!,2,0),""),"")</f>
        <v/>
      </c>
    </row>
    <row r="89" spans="1:34" ht="15.75" customHeight="1" x14ac:dyDescent="0.4">
      <c r="A89" s="102">
        <v>22</v>
      </c>
      <c r="B89" s="51" t="s">
        <v>4950</v>
      </c>
      <c r="C89" s="780" t="s">
        <v>0</v>
      </c>
      <c r="D89" s="15" t="s">
        <v>3529</v>
      </c>
      <c r="E89" s="16"/>
      <c r="F89" s="16"/>
      <c r="G89" s="112"/>
      <c r="H89" s="15" t="s">
        <v>3529</v>
      </c>
      <c r="I89" s="17"/>
      <c r="J89" s="18"/>
      <c r="K89" s="111"/>
      <c r="L89" s="18" t="s">
        <v>3529</v>
      </c>
      <c r="M89" s="18"/>
      <c r="N89" s="18"/>
      <c r="O89" s="111"/>
      <c r="P89" s="15" t="s">
        <v>3529</v>
      </c>
      <c r="Q89" s="17"/>
      <c r="R89" s="18"/>
      <c r="S89" s="111"/>
      <c r="T89" s="15" t="s">
        <v>3529</v>
      </c>
      <c r="U89" s="18"/>
      <c r="V89" s="18"/>
      <c r="W89" s="111"/>
      <c r="X89" s="15"/>
      <c r="Y89" s="18"/>
      <c r="Z89" s="18"/>
      <c r="AA89" s="111"/>
      <c r="AB89" s="15" t="s">
        <v>3211</v>
      </c>
      <c r="AC89" s="17">
        <v>4</v>
      </c>
      <c r="AD89" s="18" t="s">
        <v>2283</v>
      </c>
      <c r="AE89" s="290" t="s">
        <v>592</v>
      </c>
      <c r="AF89" s="287" t="s">
        <v>1259</v>
      </c>
      <c r="AG89" s="284" t="s">
        <v>4808</v>
      </c>
      <c r="AH89" s="284" t="str">
        <f>IFERROR(IF(AG89&lt;&gt;"",": "&amp;VLOOKUP(AG89,#REF!,2,0),""),"")</f>
        <v/>
      </c>
    </row>
    <row r="90" spans="1:34" ht="15.75" customHeight="1" x14ac:dyDescent="0.4">
      <c r="A90" s="104"/>
      <c r="B90" s="52"/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 t="s">
        <v>1256</v>
      </c>
      <c r="AG90" s="285" t="s">
        <v>4809</v>
      </c>
      <c r="AH90" s="285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4" t="s">
        <v>1</v>
      </c>
      <c r="D91" s="25" t="s">
        <v>3529</v>
      </c>
      <c r="E91" s="26"/>
      <c r="F91" s="26"/>
      <c r="G91" s="108"/>
      <c r="H91" s="25" t="s">
        <v>1256</v>
      </c>
      <c r="I91" s="27">
        <v>4</v>
      </c>
      <c r="J91" s="454" t="s">
        <v>397</v>
      </c>
      <c r="K91" s="107" t="s">
        <v>202</v>
      </c>
      <c r="L91" s="25" t="s">
        <v>3195</v>
      </c>
      <c r="M91" s="28">
        <v>4</v>
      </c>
      <c r="N91" s="454" t="s">
        <v>400</v>
      </c>
      <c r="O91" s="107" t="s">
        <v>14</v>
      </c>
      <c r="P91" s="30" t="s">
        <v>1259</v>
      </c>
      <c r="Q91" s="31">
        <v>4</v>
      </c>
      <c r="R91" s="454" t="s">
        <v>440</v>
      </c>
      <c r="S91" s="107" t="s">
        <v>329</v>
      </c>
      <c r="T91" s="25" t="s">
        <v>3211</v>
      </c>
      <c r="U91" s="28">
        <v>4</v>
      </c>
      <c r="V91" s="28" t="s">
        <v>2283</v>
      </c>
      <c r="W91" s="107" t="s">
        <v>592</v>
      </c>
      <c r="X91" s="25" t="s">
        <v>3211</v>
      </c>
      <c r="Y91" s="28">
        <v>4</v>
      </c>
      <c r="Z91" s="28" t="s">
        <v>2283</v>
      </c>
      <c r="AA91" s="107" t="s">
        <v>592</v>
      </c>
      <c r="AB91" s="25"/>
      <c r="AC91" s="27"/>
      <c r="AD91" s="28"/>
      <c r="AE91" s="292"/>
      <c r="AF91" s="288" t="s">
        <v>3195</v>
      </c>
      <c r="AG91" s="285" t="s">
        <v>4810</v>
      </c>
      <c r="AH91" s="285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 t="s">
        <v>3211</v>
      </c>
      <c r="AG92" s="286" t="s">
        <v>4812</v>
      </c>
      <c r="AH92" s="286" t="str">
        <f>IFERROR(IF(AG92&lt;&gt;"",": "&amp;VLOOKUP(AG92,#REF!,2,0),""),"")</f>
        <v/>
      </c>
    </row>
    <row r="93" spans="1:34" ht="15.75" customHeight="1" x14ac:dyDescent="0.4">
      <c r="A93" s="102">
        <v>23</v>
      </c>
      <c r="B93" s="51" t="s">
        <v>4951</v>
      </c>
      <c r="C93" s="780" t="s">
        <v>0</v>
      </c>
      <c r="D93" s="15" t="s">
        <v>3529</v>
      </c>
      <c r="E93" s="16"/>
      <c r="F93" s="16"/>
      <c r="G93" s="112"/>
      <c r="H93" s="15" t="s">
        <v>3529</v>
      </c>
      <c r="I93" s="17"/>
      <c r="J93" s="18"/>
      <c r="K93" s="111"/>
      <c r="L93" s="15" t="s">
        <v>3529</v>
      </c>
      <c r="M93" s="18"/>
      <c r="N93" s="18"/>
      <c r="O93" s="111"/>
      <c r="P93" s="34" t="s">
        <v>3529</v>
      </c>
      <c r="Q93" s="35"/>
      <c r="R93" s="36"/>
      <c r="S93" s="111"/>
      <c r="T93" s="15" t="s">
        <v>3529</v>
      </c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1259</v>
      </c>
      <c r="AG93" s="284" t="s">
        <v>4808</v>
      </c>
      <c r="AH93" s="284" t="str">
        <f>IFERROR(IF(AG93&lt;&gt;"",": "&amp;VLOOKUP(AG93,#REF!,2,0),""),"")</f>
        <v/>
      </c>
    </row>
    <row r="94" spans="1:34" ht="15.75" customHeight="1" x14ac:dyDescent="0.4">
      <c r="A94" s="104"/>
      <c r="B94" s="52"/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 t="s">
        <v>1256</v>
      </c>
      <c r="AG94" s="285" t="s">
        <v>4809</v>
      </c>
      <c r="AH94" s="285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4" t="s">
        <v>1</v>
      </c>
      <c r="D95" s="25" t="s">
        <v>3529</v>
      </c>
      <c r="E95" s="26"/>
      <c r="F95" s="26"/>
      <c r="G95" s="108"/>
      <c r="H95" s="25" t="s">
        <v>1256</v>
      </c>
      <c r="I95" s="27">
        <v>4</v>
      </c>
      <c r="J95" s="454" t="s">
        <v>397</v>
      </c>
      <c r="K95" s="107" t="s">
        <v>202</v>
      </c>
      <c r="L95" s="25" t="s">
        <v>3195</v>
      </c>
      <c r="M95" s="28">
        <v>4</v>
      </c>
      <c r="N95" s="454" t="s">
        <v>400</v>
      </c>
      <c r="O95" s="107" t="s">
        <v>14</v>
      </c>
      <c r="P95" s="25" t="s">
        <v>1259</v>
      </c>
      <c r="Q95" s="27">
        <v>4</v>
      </c>
      <c r="R95" s="454" t="s">
        <v>440</v>
      </c>
      <c r="S95" s="107" t="s">
        <v>329</v>
      </c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 t="s">
        <v>3195</v>
      </c>
      <c r="AG95" s="285" t="s">
        <v>4810</v>
      </c>
      <c r="AH95" s="285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5.75" customHeight="1" x14ac:dyDescent="0.4">
      <c r="A97" s="102">
        <v>24</v>
      </c>
      <c r="B97" s="51" t="s">
        <v>4952</v>
      </c>
      <c r="C97" s="780" t="s">
        <v>0</v>
      </c>
      <c r="D97" s="15" t="s">
        <v>3529</v>
      </c>
      <c r="E97" s="16"/>
      <c r="F97" s="16"/>
      <c r="G97" s="112"/>
      <c r="H97" s="15" t="s">
        <v>3529</v>
      </c>
      <c r="I97" s="17"/>
      <c r="J97" s="18"/>
      <c r="K97" s="111"/>
      <c r="L97" s="15" t="s">
        <v>3529</v>
      </c>
      <c r="M97" s="18"/>
      <c r="N97" s="18"/>
      <c r="O97" s="111"/>
      <c r="P97" s="34" t="s">
        <v>3529</v>
      </c>
      <c r="Q97" s="35"/>
      <c r="R97" s="36"/>
      <c r="S97" s="111"/>
      <c r="T97" s="15" t="s">
        <v>3529</v>
      </c>
      <c r="U97" s="18"/>
      <c r="V97" s="18"/>
      <c r="W97" s="111"/>
      <c r="X97" s="18"/>
      <c r="Y97" s="18"/>
      <c r="Z97" s="18"/>
      <c r="AA97" s="111"/>
      <c r="AB97" s="15" t="s">
        <v>3214</v>
      </c>
      <c r="AC97" s="17">
        <v>4</v>
      </c>
      <c r="AD97" s="18" t="s">
        <v>2283</v>
      </c>
      <c r="AE97" s="290" t="s">
        <v>81</v>
      </c>
      <c r="AF97" s="287" t="s">
        <v>1259</v>
      </c>
      <c r="AG97" s="284" t="s">
        <v>5059</v>
      </c>
      <c r="AH97" s="284" t="str">
        <f>IFERROR(IF(AG97&lt;&gt;"",": "&amp;VLOOKUP(AG97,#REF!,2,0),""),"")</f>
        <v/>
      </c>
    </row>
    <row r="98" spans="1:34" ht="15.75" customHeight="1" x14ac:dyDescent="0.4">
      <c r="A98" s="104"/>
      <c r="B98" s="52"/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 t="s">
        <v>1256</v>
      </c>
      <c r="AG98" s="285" t="s">
        <v>4955</v>
      </c>
      <c r="AH98" s="285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4" t="s">
        <v>1</v>
      </c>
      <c r="D99" s="25" t="s">
        <v>3529</v>
      </c>
      <c r="E99" s="26"/>
      <c r="F99" s="26"/>
      <c r="G99" s="108"/>
      <c r="H99" s="25" t="s">
        <v>1256</v>
      </c>
      <c r="I99" s="27">
        <v>4</v>
      </c>
      <c r="J99" s="454" t="s">
        <v>397</v>
      </c>
      <c r="K99" s="107" t="s">
        <v>202</v>
      </c>
      <c r="L99" s="25" t="s">
        <v>3195</v>
      </c>
      <c r="M99" s="28">
        <v>4</v>
      </c>
      <c r="N99" s="454" t="s">
        <v>400</v>
      </c>
      <c r="O99" s="107" t="s">
        <v>14</v>
      </c>
      <c r="P99" s="25" t="s">
        <v>1259</v>
      </c>
      <c r="Q99" s="27">
        <v>4</v>
      </c>
      <c r="R99" s="454" t="s">
        <v>440</v>
      </c>
      <c r="S99" s="107" t="s">
        <v>329</v>
      </c>
      <c r="T99" s="25" t="s">
        <v>3214</v>
      </c>
      <c r="U99" s="28">
        <v>4</v>
      </c>
      <c r="V99" s="28" t="s">
        <v>2283</v>
      </c>
      <c r="W99" s="107" t="s">
        <v>81</v>
      </c>
      <c r="X99" s="25" t="s">
        <v>3214</v>
      </c>
      <c r="Y99" s="28">
        <v>4</v>
      </c>
      <c r="Z99" s="28" t="s">
        <v>2283</v>
      </c>
      <c r="AA99" s="107" t="s">
        <v>81</v>
      </c>
      <c r="AB99" s="25"/>
      <c r="AC99" s="27"/>
      <c r="AD99" s="28"/>
      <c r="AE99" s="292"/>
      <c r="AF99" s="288" t="s">
        <v>3195</v>
      </c>
      <c r="AG99" s="285" t="s">
        <v>5040</v>
      </c>
      <c r="AH99" s="285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 t="s">
        <v>3214</v>
      </c>
      <c r="AG100" s="286" t="s">
        <v>5060</v>
      </c>
      <c r="AH100" s="286" t="str">
        <f>IFERROR(IF(AG100&lt;&gt;"",": "&amp;VLOOKUP(AG100,#REF!,2,0),""),"")</f>
        <v/>
      </c>
    </row>
    <row r="101" spans="1:34" ht="15.75" customHeight="1" x14ac:dyDescent="0.4">
      <c r="A101" s="102">
        <v>25</v>
      </c>
      <c r="B101" s="51" t="s">
        <v>4774</v>
      </c>
      <c r="C101" s="780" t="s">
        <v>0</v>
      </c>
      <c r="D101" s="15"/>
      <c r="E101" s="16"/>
      <c r="F101" s="16"/>
      <c r="G101" s="112"/>
      <c r="H101" s="15" t="s">
        <v>3211</v>
      </c>
      <c r="I101" s="17">
        <v>4</v>
      </c>
      <c r="J101" s="18">
        <v>107</v>
      </c>
      <c r="K101" s="111" t="s">
        <v>4</v>
      </c>
      <c r="L101" s="18" t="s">
        <v>3211</v>
      </c>
      <c r="M101" s="18">
        <v>4</v>
      </c>
      <c r="N101" s="18">
        <v>107</v>
      </c>
      <c r="O101" s="111" t="s">
        <v>4</v>
      </c>
      <c r="P101" s="15" t="s">
        <v>3211</v>
      </c>
      <c r="Q101" s="17">
        <v>4</v>
      </c>
      <c r="R101" s="18">
        <v>107</v>
      </c>
      <c r="S101" s="111" t="s">
        <v>4</v>
      </c>
      <c r="T101" s="15" t="s">
        <v>3523</v>
      </c>
      <c r="U101" s="18">
        <v>3</v>
      </c>
      <c r="V101" s="18">
        <v>107</v>
      </c>
      <c r="W101" s="111" t="s">
        <v>12</v>
      </c>
      <c r="X101" s="15"/>
      <c r="Y101" s="18"/>
      <c r="Z101" s="18"/>
      <c r="AA101" s="111"/>
      <c r="AB101" s="15"/>
      <c r="AC101" s="17"/>
      <c r="AD101" s="18"/>
      <c r="AE101" s="290"/>
      <c r="AF101" s="287" t="s">
        <v>3194</v>
      </c>
      <c r="AG101" s="284" t="s">
        <v>4776</v>
      </c>
      <c r="AH101" s="284" t="str">
        <f>IFERROR(IF(AG101&lt;&gt;"",": "&amp;VLOOKUP(AG101,#REF!,2,0),""),"")</f>
        <v/>
      </c>
    </row>
    <row r="102" spans="1:34" ht="15.75" customHeight="1" x14ac:dyDescent="0.4">
      <c r="A102" s="104"/>
      <c r="B102" s="52"/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 t="s">
        <v>1249</v>
      </c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 t="s">
        <v>3523</v>
      </c>
      <c r="AG102" s="285" t="s">
        <v>4777</v>
      </c>
      <c r="AH102" s="285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4" t="s">
        <v>1</v>
      </c>
      <c r="D103" s="25" t="s">
        <v>3211</v>
      </c>
      <c r="E103" s="26">
        <v>4</v>
      </c>
      <c r="F103" s="26">
        <v>107</v>
      </c>
      <c r="G103" s="108" t="s">
        <v>4</v>
      </c>
      <c r="H103" s="25" t="s">
        <v>3194</v>
      </c>
      <c r="I103" s="27">
        <v>4</v>
      </c>
      <c r="J103" s="454" t="s">
        <v>417</v>
      </c>
      <c r="K103" s="107" t="s">
        <v>674</v>
      </c>
      <c r="L103" s="25" t="s">
        <v>3194</v>
      </c>
      <c r="M103" s="28">
        <v>4</v>
      </c>
      <c r="N103" s="454" t="s">
        <v>417</v>
      </c>
      <c r="O103" s="107" t="s">
        <v>674</v>
      </c>
      <c r="P103" s="30"/>
      <c r="Q103" s="31"/>
      <c r="R103" s="28"/>
      <c r="S103" s="107"/>
      <c r="T103" s="25" t="s">
        <v>3211</v>
      </c>
      <c r="U103" s="28">
        <v>4</v>
      </c>
      <c r="V103" s="28">
        <v>107</v>
      </c>
      <c r="W103" s="107" t="s">
        <v>4</v>
      </c>
      <c r="X103" s="25"/>
      <c r="Y103" s="28"/>
      <c r="Z103" s="28"/>
      <c r="AA103" s="107"/>
      <c r="AB103" s="25"/>
      <c r="AC103" s="27"/>
      <c r="AD103" s="28"/>
      <c r="AE103" s="292"/>
      <c r="AF103" s="288" t="s">
        <v>3211</v>
      </c>
      <c r="AG103" s="285" t="s">
        <v>4778</v>
      </c>
      <c r="AH103" s="285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4"/>
      <c r="D104" s="25" t="s">
        <v>3638</v>
      </c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/>
    </row>
    <row r="105" spans="1:34" ht="15.75" customHeight="1" x14ac:dyDescent="0.4">
      <c r="A105" s="703"/>
      <c r="B105" s="702"/>
      <c r="C105" s="806"/>
      <c r="D105" s="716" t="s">
        <v>382</v>
      </c>
      <c r="E105" s="711" t="s">
        <v>3624</v>
      </c>
      <c r="F105" s="711"/>
      <c r="G105" s="710"/>
      <c r="H105" s="711" t="s">
        <v>346</v>
      </c>
      <c r="I105" s="711" t="s">
        <v>2218</v>
      </c>
      <c r="J105" s="711" t="s">
        <v>6</v>
      </c>
      <c r="K105" s="710"/>
      <c r="L105" s="711" t="s">
        <v>674</v>
      </c>
      <c r="M105" s="711" t="s">
        <v>675</v>
      </c>
      <c r="N105" s="711" t="s">
        <v>50</v>
      </c>
      <c r="O105" s="710"/>
      <c r="P105" s="711" t="s">
        <v>5</v>
      </c>
      <c r="Q105" s="711" t="s">
        <v>2235</v>
      </c>
      <c r="R105" s="711" t="s">
        <v>19</v>
      </c>
      <c r="S105" s="710"/>
      <c r="T105" s="711" t="s">
        <v>13</v>
      </c>
      <c r="U105" s="710" t="s">
        <v>2222</v>
      </c>
      <c r="V105" s="717" t="s">
        <v>382</v>
      </c>
      <c r="W105" s="712"/>
      <c r="X105" s="711" t="s">
        <v>4</v>
      </c>
      <c r="Y105" s="710" t="s">
        <v>557</v>
      </c>
      <c r="Z105" s="717" t="s">
        <v>674</v>
      </c>
      <c r="AA105" s="712"/>
      <c r="AB105" s="701"/>
      <c r="AC105" s="700"/>
      <c r="AD105" s="700"/>
      <c r="AE105" s="699"/>
      <c r="AF105" s="1"/>
      <c r="AG105" s="284"/>
      <c r="AH105" s="284"/>
    </row>
    <row r="106" spans="1:34" ht="15.75" customHeight="1" x14ac:dyDescent="0.4">
      <c r="A106" s="616"/>
      <c r="B106" s="613"/>
      <c r="C106" s="807"/>
      <c r="D106" s="718" t="s">
        <v>10</v>
      </c>
      <c r="E106" s="714" t="s">
        <v>2236</v>
      </c>
      <c r="F106" s="714" t="s">
        <v>5</v>
      </c>
      <c r="G106" s="713"/>
      <c r="H106" s="714" t="s">
        <v>14</v>
      </c>
      <c r="I106" s="714" t="s">
        <v>2224</v>
      </c>
      <c r="J106" s="714" t="s">
        <v>10</v>
      </c>
      <c r="K106" s="713"/>
      <c r="L106" s="714" t="s">
        <v>592</v>
      </c>
      <c r="M106" s="713" t="s">
        <v>2226</v>
      </c>
      <c r="N106" s="714" t="s">
        <v>592</v>
      </c>
      <c r="O106" s="713"/>
      <c r="P106" s="714" t="s">
        <v>8</v>
      </c>
      <c r="Q106" s="713" t="s">
        <v>2229</v>
      </c>
      <c r="R106" s="714" t="s">
        <v>820</v>
      </c>
      <c r="S106" s="713"/>
      <c r="T106" s="714" t="s">
        <v>12</v>
      </c>
      <c r="U106" s="713" t="s">
        <v>2231</v>
      </c>
      <c r="V106" s="719" t="s">
        <v>346</v>
      </c>
      <c r="W106" s="715"/>
      <c r="X106" s="714" t="s">
        <v>81</v>
      </c>
      <c r="Y106" s="713" t="s">
        <v>2230</v>
      </c>
      <c r="Z106" s="719" t="s">
        <v>353</v>
      </c>
      <c r="AA106" s="715"/>
      <c r="AB106" s="698"/>
      <c r="AC106" s="697"/>
      <c r="AD106" s="697"/>
      <c r="AE106" s="696"/>
      <c r="AF106" s="1"/>
      <c r="AG106" s="285"/>
      <c r="AH106" s="285"/>
    </row>
    <row r="107" spans="1:34" ht="15.75" customHeight="1" x14ac:dyDescent="0.4">
      <c r="A107" s="616"/>
      <c r="B107" s="613"/>
      <c r="C107" s="804"/>
      <c r="D107" s="718" t="s">
        <v>820</v>
      </c>
      <c r="E107" s="714" t="s">
        <v>2233</v>
      </c>
      <c r="F107" s="714" t="s">
        <v>9</v>
      </c>
      <c r="G107" s="713"/>
      <c r="H107" s="714" t="s">
        <v>1252</v>
      </c>
      <c r="I107" s="714" t="s">
        <v>1253</v>
      </c>
      <c r="J107" s="714" t="s">
        <v>2</v>
      </c>
      <c r="K107" s="713"/>
      <c r="L107" s="714" t="s">
        <v>2319</v>
      </c>
      <c r="M107" s="714" t="s">
        <v>2171</v>
      </c>
      <c r="N107" s="714" t="s">
        <v>8</v>
      </c>
      <c r="O107" s="713"/>
      <c r="P107" s="714" t="s">
        <v>195</v>
      </c>
      <c r="Q107" s="714" t="s">
        <v>194</v>
      </c>
      <c r="R107" s="714" t="s">
        <v>1250</v>
      </c>
      <c r="S107" s="713"/>
      <c r="T107" s="714" t="s">
        <v>202</v>
      </c>
      <c r="U107" s="713" t="s">
        <v>201</v>
      </c>
      <c r="V107" s="719" t="s">
        <v>4976</v>
      </c>
      <c r="W107" s="715"/>
      <c r="X107" s="720" t="s">
        <v>219</v>
      </c>
      <c r="Y107" s="720" t="s">
        <v>2171</v>
      </c>
      <c r="Z107" s="720"/>
      <c r="AA107" s="715"/>
      <c r="AB107" s="614"/>
      <c r="AC107" s="485"/>
      <c r="AD107" s="485"/>
      <c r="AE107" s="615"/>
      <c r="AF107" s="1"/>
      <c r="AG107" s="285"/>
      <c r="AH107" s="285"/>
    </row>
    <row r="108" spans="1:34" ht="15.75" customHeight="1" x14ac:dyDescent="0.4">
      <c r="A108" s="616"/>
      <c r="B108" s="613"/>
      <c r="C108" s="805"/>
      <c r="D108" s="718" t="s">
        <v>4681</v>
      </c>
      <c r="E108" s="714" t="s">
        <v>553</v>
      </c>
      <c r="F108" s="714" t="s">
        <v>13</v>
      </c>
      <c r="G108" s="713"/>
      <c r="H108" s="714" t="s">
        <v>334</v>
      </c>
      <c r="I108" s="714" t="s">
        <v>2243</v>
      </c>
      <c r="J108" s="714" t="s">
        <v>14</v>
      </c>
      <c r="K108" s="713"/>
      <c r="L108" s="714" t="s">
        <v>329</v>
      </c>
      <c r="M108" s="714" t="s">
        <v>392</v>
      </c>
      <c r="N108" s="714" t="s">
        <v>12</v>
      </c>
      <c r="O108" s="713"/>
      <c r="P108" s="714" t="s">
        <v>4995</v>
      </c>
      <c r="Q108" s="714"/>
      <c r="R108" s="719" t="s">
        <v>1252</v>
      </c>
      <c r="S108" s="713"/>
      <c r="T108" s="714"/>
      <c r="U108" s="713"/>
      <c r="V108" s="719"/>
      <c r="W108" s="715"/>
      <c r="X108" s="720"/>
      <c r="Y108" s="720"/>
      <c r="Z108" s="720"/>
      <c r="AA108" s="715"/>
      <c r="AB108" s="614"/>
      <c r="AC108" s="485"/>
      <c r="AD108" s="485"/>
      <c r="AE108" s="615"/>
      <c r="AF108" s="289"/>
      <c r="AG108" s="286"/>
      <c r="AH108" s="286"/>
    </row>
    <row r="109" spans="1:34" ht="15.75" customHeight="1" x14ac:dyDescent="0.4">
      <c r="A109" s="487"/>
      <c r="B109" s="487"/>
      <c r="C109" s="487"/>
      <c r="D109" s="718" t="s">
        <v>61</v>
      </c>
      <c r="E109" s="714"/>
      <c r="F109" s="714" t="s">
        <v>4</v>
      </c>
      <c r="G109" s="713"/>
      <c r="H109" s="714" t="s">
        <v>65</v>
      </c>
      <c r="I109" s="714"/>
      <c r="J109" s="714" t="s">
        <v>7</v>
      </c>
      <c r="K109" s="713"/>
      <c r="L109" s="721" t="s">
        <v>80</v>
      </c>
      <c r="M109" s="721"/>
      <c r="N109" s="721" t="s">
        <v>81</v>
      </c>
      <c r="O109" s="713"/>
      <c r="P109" s="714" t="s">
        <v>218</v>
      </c>
      <c r="Q109" s="713"/>
      <c r="R109" s="719" t="s">
        <v>2319</v>
      </c>
      <c r="S109" s="713"/>
      <c r="T109" s="713"/>
      <c r="U109" s="713"/>
      <c r="V109" s="715"/>
      <c r="W109" s="715"/>
      <c r="X109" s="720"/>
      <c r="Y109" s="720"/>
      <c r="Z109" s="720"/>
      <c r="AA109" s="715"/>
      <c r="AB109" s="487"/>
      <c r="AC109" s="487"/>
      <c r="AD109" s="487"/>
      <c r="AE109" s="487"/>
      <c r="AF109" s="1"/>
      <c r="AG109" s="1"/>
      <c r="AH109" s="1"/>
    </row>
    <row r="110" spans="1:34" ht="15.75" customHeight="1" x14ac:dyDescent="0.4">
      <c r="A110" s="725"/>
      <c r="B110" s="725"/>
      <c r="C110" s="725"/>
      <c r="D110" s="706"/>
      <c r="E110" s="707"/>
      <c r="F110" s="707"/>
      <c r="G110" s="708"/>
      <c r="H110" s="752"/>
      <c r="I110" s="752"/>
      <c r="J110" s="752"/>
      <c r="K110" s="708"/>
      <c r="L110" s="752"/>
      <c r="M110" s="752"/>
      <c r="N110" s="752"/>
      <c r="O110" s="708"/>
      <c r="P110" s="753"/>
      <c r="Q110" s="753"/>
      <c r="R110" s="753"/>
      <c r="S110" s="708"/>
      <c r="T110" s="754"/>
      <c r="U110" s="754"/>
      <c r="V110" s="754"/>
      <c r="W110" s="708"/>
      <c r="X110" s="753"/>
      <c r="Y110" s="753"/>
      <c r="Z110" s="753"/>
      <c r="AA110" s="708"/>
      <c r="AB110" s="725"/>
      <c r="AC110" s="725"/>
      <c r="AD110" s="725"/>
      <c r="AE110" s="725"/>
      <c r="AF110" s="743"/>
      <c r="AG110" s="743"/>
      <c r="AH110" s="743"/>
    </row>
    <row r="111" spans="1:34" ht="15.75" customHeight="1" x14ac:dyDescent="0.4">
      <c r="A111" s="487"/>
      <c r="B111" s="487"/>
      <c r="C111" s="487"/>
      <c r="D111" s="487"/>
      <c r="E111" s="487"/>
      <c r="F111" s="487"/>
      <c r="G111" s="487"/>
      <c r="H111" s="487"/>
      <c r="I111" s="487"/>
      <c r="J111" s="487"/>
      <c r="K111" s="487"/>
      <c r="L111" s="487"/>
      <c r="M111" s="487"/>
      <c r="N111" s="487"/>
      <c r="O111" s="487"/>
      <c r="P111" s="487"/>
      <c r="Q111" s="487"/>
      <c r="R111" s="487"/>
      <c r="S111" s="487"/>
      <c r="T111" s="487"/>
      <c r="U111" s="487"/>
      <c r="V111" s="487"/>
      <c r="W111" s="487"/>
      <c r="X111" s="487"/>
      <c r="Y111" s="487"/>
      <c r="Z111" s="487"/>
      <c r="AA111" s="487"/>
      <c r="AB111" s="487"/>
      <c r="AC111" s="487"/>
      <c r="AD111" s="487"/>
      <c r="AE111" s="487"/>
      <c r="AF111" s="1"/>
      <c r="AG111" s="1"/>
      <c r="AH111" s="1"/>
    </row>
    <row r="112" spans="1:34" ht="15.75" customHeight="1" x14ac:dyDescent="0.4">
      <c r="A112" s="487"/>
      <c r="B112" s="487"/>
      <c r="C112" s="487"/>
      <c r="D112" s="487"/>
      <c r="E112" s="487"/>
      <c r="F112" s="487"/>
      <c r="G112" s="487"/>
      <c r="H112" s="487"/>
      <c r="I112" s="487"/>
      <c r="J112" s="487"/>
      <c r="K112" s="487"/>
      <c r="L112" s="487"/>
      <c r="M112" s="487"/>
      <c r="N112" s="487"/>
      <c r="O112" s="487"/>
      <c r="P112" s="487"/>
      <c r="Q112" s="487"/>
      <c r="R112" s="487"/>
      <c r="S112" s="487"/>
      <c r="T112" s="487"/>
      <c r="U112" s="487"/>
      <c r="V112" s="487"/>
      <c r="W112" s="487"/>
      <c r="X112" s="487"/>
      <c r="Y112" s="487"/>
      <c r="Z112" s="487"/>
      <c r="AA112" s="487"/>
      <c r="AB112" s="487"/>
      <c r="AC112" s="487"/>
      <c r="AD112" s="487"/>
      <c r="AE112" s="487"/>
      <c r="AF112" s="1"/>
      <c r="AG112" s="1"/>
      <c r="AH112" s="1"/>
    </row>
    <row r="113" spans="1:34" ht="15.75" customHeight="1" x14ac:dyDescent="0.4">
      <c r="A113" s="487"/>
      <c r="B113" s="487"/>
      <c r="C113" s="487"/>
      <c r="D113" s="487"/>
      <c r="E113" s="487"/>
      <c r="F113" s="487"/>
      <c r="G113" s="487"/>
      <c r="H113" s="487"/>
      <c r="I113" s="487"/>
      <c r="J113" s="487"/>
      <c r="K113" s="487"/>
      <c r="L113" s="487"/>
      <c r="M113" s="487"/>
      <c r="N113" s="487"/>
      <c r="O113" s="487"/>
      <c r="P113" s="487"/>
      <c r="Q113" s="487"/>
      <c r="R113" s="487"/>
      <c r="S113" s="487"/>
      <c r="T113" s="487"/>
      <c r="U113" s="487"/>
      <c r="V113" s="487"/>
      <c r="W113" s="487"/>
      <c r="X113" s="487"/>
      <c r="Y113" s="487"/>
      <c r="Z113" s="487"/>
      <c r="AA113" s="487"/>
      <c r="AB113" s="487"/>
      <c r="AC113" s="487"/>
      <c r="AD113" s="487"/>
      <c r="AE113" s="487"/>
      <c r="AF113" s="1"/>
      <c r="AG113" s="1"/>
      <c r="AH113" s="1"/>
    </row>
    <row r="114" spans="1:34" ht="15.75" customHeight="1" x14ac:dyDescent="0.4">
      <c r="AF114" s="1"/>
      <c r="AG114" s="1"/>
      <c r="AH114" s="1"/>
    </row>
    <row r="115" spans="1:34" ht="15.75" customHeight="1" x14ac:dyDescent="0.4">
      <c r="AF115" s="1"/>
      <c r="AG115" s="1"/>
      <c r="AH115" s="1"/>
    </row>
    <row r="116" spans="1:34" ht="15.75" customHeight="1" x14ac:dyDescent="0.4">
      <c r="AF116" s="1"/>
      <c r="AG116" s="1"/>
      <c r="AH116" s="1"/>
    </row>
    <row r="117" spans="1:34" ht="15.75" customHeight="1" x14ac:dyDescent="0.4">
      <c r="AF117" s="1"/>
      <c r="AG117" s="1"/>
      <c r="AH117" s="1"/>
    </row>
    <row r="118" spans="1:34" ht="15.75" customHeight="1" x14ac:dyDescent="0.4">
      <c r="AF118" s="1"/>
      <c r="AG118" s="1"/>
      <c r="AH118" s="1"/>
    </row>
    <row r="119" spans="1:34" ht="15.75" customHeight="1" x14ac:dyDescent="0.4">
      <c r="AF119" s="1"/>
      <c r="AG119" s="1"/>
      <c r="AH119" s="1"/>
    </row>
    <row r="120" spans="1:34" ht="15.75" customHeight="1" x14ac:dyDescent="0.4">
      <c r="AF120" s="1"/>
      <c r="AG120" s="1"/>
      <c r="AH120" s="1"/>
    </row>
    <row r="121" spans="1:34" ht="15.75" customHeight="1" x14ac:dyDescent="0.4">
      <c r="AF121" s="1"/>
      <c r="AG121" s="1"/>
      <c r="AH121" s="1"/>
    </row>
    <row r="122" spans="1:34" ht="15.75" customHeight="1" x14ac:dyDescent="0.4">
      <c r="AF122" s="1"/>
      <c r="AG122" s="1"/>
      <c r="AH122" s="1"/>
    </row>
    <row r="123" spans="1:34" ht="15.75" customHeight="1" x14ac:dyDescent="0.4">
      <c r="AF123" s="1"/>
      <c r="AG123" s="1"/>
      <c r="AH123" s="1"/>
    </row>
    <row r="124" spans="1:34" ht="15.75" customHeight="1" x14ac:dyDescent="0.4">
      <c r="AF124" s="1"/>
      <c r="AG124" s="1"/>
      <c r="AH124" s="1"/>
    </row>
    <row r="125" spans="1:34" ht="15.75" customHeight="1" x14ac:dyDescent="0.4">
      <c r="AF125" s="1"/>
      <c r="AG125" s="1"/>
      <c r="AH125" s="1"/>
    </row>
    <row r="126" spans="1:34" ht="15.75" customHeight="1" x14ac:dyDescent="0.4">
      <c r="AF126" s="1"/>
      <c r="AG126" s="1"/>
      <c r="AH126" s="1"/>
    </row>
    <row r="127" spans="1:34" ht="15.75" customHeight="1" x14ac:dyDescent="0.4">
      <c r="AF127" s="1"/>
      <c r="AG127" s="1"/>
      <c r="AH127" s="1"/>
    </row>
    <row r="128" spans="1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  <row r="444" spans="32:34" ht="15.75" customHeight="1" x14ac:dyDescent="0.4">
      <c r="AF444" s="1"/>
      <c r="AG444" s="1"/>
      <c r="AH444" s="1"/>
    </row>
    <row r="445" spans="32:34" ht="15.75" customHeight="1" x14ac:dyDescent="0.4">
      <c r="AF445" s="1"/>
      <c r="AG445" s="1"/>
      <c r="AH445" s="1"/>
    </row>
    <row r="446" spans="32:34" ht="15.75" customHeight="1" x14ac:dyDescent="0.4">
      <c r="AF446" s="1"/>
      <c r="AG446" s="1"/>
      <c r="AH446" s="1"/>
    </row>
    <row r="447" spans="32:34" ht="15.75" customHeight="1" x14ac:dyDescent="0.4">
      <c r="AF447" s="1"/>
      <c r="AG447" s="1"/>
      <c r="AH447" s="1"/>
    </row>
    <row r="448" spans="32:34" ht="15.75" customHeight="1" x14ac:dyDescent="0.4">
      <c r="AF448" s="1"/>
      <c r="AG448" s="1"/>
      <c r="AH448" s="1"/>
    </row>
    <row r="449" spans="32:34" ht="15.75" customHeight="1" x14ac:dyDescent="0.4">
      <c r="AF449" s="1"/>
      <c r="AG449" s="1"/>
      <c r="AH449" s="1"/>
    </row>
    <row r="450" spans="32:34" ht="15.75" customHeight="1" x14ac:dyDescent="0.4">
      <c r="AF450" s="1"/>
      <c r="AG450" s="1"/>
      <c r="AH450" s="1"/>
    </row>
    <row r="451" spans="32:34" ht="15.75" customHeight="1" x14ac:dyDescent="0.4">
      <c r="AF451" s="1"/>
      <c r="AG451" s="1"/>
      <c r="AH451" s="1"/>
    </row>
    <row r="452" spans="32:34" ht="15.75" customHeight="1" x14ac:dyDescent="0.4">
      <c r="AF452" s="1"/>
      <c r="AG452" s="1"/>
      <c r="AH452" s="1"/>
    </row>
    <row r="453" spans="32:34" ht="15.75" customHeight="1" x14ac:dyDescent="0.4">
      <c r="AF453" s="1"/>
      <c r="AG453" s="1"/>
      <c r="AH453" s="1"/>
    </row>
    <row r="454" spans="32:34" ht="15.75" customHeight="1" x14ac:dyDescent="0.4">
      <c r="AF454" s="1"/>
      <c r="AG454" s="1"/>
      <c r="AH454" s="1"/>
    </row>
    <row r="455" spans="32:34" ht="15.75" customHeight="1" x14ac:dyDescent="0.4">
      <c r="AF455" s="1"/>
      <c r="AG455" s="1"/>
      <c r="AH455" s="1"/>
    </row>
    <row r="456" spans="32:34" ht="15.75" customHeight="1" x14ac:dyDescent="0.4">
      <c r="AF456" s="1"/>
      <c r="AG456" s="1"/>
      <c r="AH456" s="1"/>
    </row>
    <row r="457" spans="32:34" ht="15.75" customHeight="1" x14ac:dyDescent="0.4">
      <c r="AF457" s="1"/>
      <c r="AG457" s="1"/>
      <c r="AH457" s="1"/>
    </row>
    <row r="458" spans="32:34" ht="15.75" customHeight="1" x14ac:dyDescent="0.4">
      <c r="AF458" s="1"/>
      <c r="AG458" s="1"/>
      <c r="AH458" s="1"/>
    </row>
    <row r="459" spans="32:34" ht="15.75" customHeight="1" x14ac:dyDescent="0.4">
      <c r="AF459" s="1"/>
      <c r="AG459" s="1"/>
      <c r="AH459" s="1"/>
    </row>
    <row r="460" spans="32:34" ht="15.75" customHeight="1" x14ac:dyDescent="0.4">
      <c r="AF460" s="1"/>
      <c r="AG460" s="1"/>
      <c r="AH460" s="1"/>
    </row>
    <row r="461" spans="32:34" ht="15.75" customHeight="1" x14ac:dyDescent="0.4">
      <c r="AF461" s="1"/>
      <c r="AG461" s="1"/>
      <c r="AH461" s="1"/>
    </row>
    <row r="462" spans="32:34" ht="15.75" customHeight="1" x14ac:dyDescent="0.4">
      <c r="AF462" s="1"/>
      <c r="AG462" s="1"/>
      <c r="AH462" s="1"/>
    </row>
    <row r="463" spans="32:34" ht="15.75" customHeight="1" x14ac:dyDescent="0.4">
      <c r="AF463" s="1"/>
      <c r="AG463" s="1"/>
      <c r="AH463" s="1"/>
    </row>
    <row r="464" spans="32:34" ht="15.75" customHeight="1" x14ac:dyDescent="0.4">
      <c r="AF464" s="1"/>
      <c r="AG464" s="1"/>
      <c r="AH464" s="1"/>
    </row>
    <row r="465" spans="32:34" ht="15.75" customHeight="1" x14ac:dyDescent="0.4">
      <c r="AF465" s="1"/>
      <c r="AG465" s="1"/>
      <c r="AH465" s="1"/>
    </row>
    <row r="466" spans="32:34" ht="15.75" customHeight="1" x14ac:dyDescent="0.4">
      <c r="AF466" s="1"/>
      <c r="AG466" s="1"/>
      <c r="AH466" s="1"/>
    </row>
    <row r="467" spans="32:34" ht="15.75" customHeight="1" x14ac:dyDescent="0.4">
      <c r="AF467" s="1"/>
      <c r="AG467" s="1"/>
      <c r="AH467" s="1"/>
    </row>
    <row r="468" spans="32:34" ht="15.75" customHeight="1" x14ac:dyDescent="0.4">
      <c r="AF468" s="1"/>
      <c r="AG468" s="1"/>
      <c r="AH468" s="1"/>
    </row>
    <row r="469" spans="32:34" ht="15.75" customHeight="1" x14ac:dyDescent="0.4">
      <c r="AF469" s="1"/>
      <c r="AG469" s="1"/>
      <c r="AH469" s="1"/>
    </row>
    <row r="470" spans="32:34" ht="15.75" customHeight="1" x14ac:dyDescent="0.4">
      <c r="AF470" s="1"/>
      <c r="AG470" s="1"/>
      <c r="AH470" s="1"/>
    </row>
    <row r="471" spans="32:34" ht="15.75" customHeight="1" x14ac:dyDescent="0.4">
      <c r="AF471" s="1"/>
      <c r="AG471" s="1"/>
      <c r="AH471" s="1"/>
    </row>
    <row r="472" spans="32:34" ht="15.75" customHeight="1" x14ac:dyDescent="0.4">
      <c r="AF472" s="1"/>
      <c r="AG472" s="1"/>
      <c r="AH472" s="1"/>
    </row>
    <row r="473" spans="32:34" ht="15.75" customHeight="1" x14ac:dyDescent="0.4">
      <c r="AF473" s="1"/>
      <c r="AG473" s="1"/>
      <c r="AH473" s="1"/>
    </row>
    <row r="474" spans="32:34" ht="15.75" customHeight="1" x14ac:dyDescent="0.4">
      <c r="AF474" s="1"/>
      <c r="AG474" s="1"/>
      <c r="AH474" s="1"/>
    </row>
    <row r="475" spans="32:34" ht="15.75" customHeight="1" x14ac:dyDescent="0.4">
      <c r="AF475" s="1"/>
      <c r="AG475" s="1"/>
      <c r="AH475" s="1"/>
    </row>
    <row r="476" spans="32:34" ht="15.75" customHeight="1" x14ac:dyDescent="0.4">
      <c r="AF476" s="1"/>
      <c r="AG476" s="1"/>
      <c r="AH476" s="1"/>
    </row>
    <row r="477" spans="32:34" ht="15.75" customHeight="1" x14ac:dyDescent="0.4">
      <c r="AF477" s="1"/>
      <c r="AG477" s="1"/>
      <c r="AH477" s="1"/>
    </row>
    <row r="478" spans="32:34" ht="15.75" customHeight="1" x14ac:dyDescent="0.4">
      <c r="AF478" s="1"/>
      <c r="AG478" s="1"/>
      <c r="AH478" s="1"/>
    </row>
    <row r="479" spans="32:34" ht="15.75" customHeight="1" x14ac:dyDescent="0.4">
      <c r="AF479" s="1"/>
      <c r="AG479" s="1"/>
      <c r="AH479" s="1"/>
    </row>
    <row r="480" spans="32:34" ht="15.75" customHeight="1" x14ac:dyDescent="0.4">
      <c r="AF480" s="1"/>
      <c r="AG480" s="1"/>
      <c r="AH480" s="1"/>
    </row>
    <row r="481" spans="32:34" ht="15.75" customHeight="1" x14ac:dyDescent="0.4">
      <c r="AF481" s="1"/>
      <c r="AG481" s="1"/>
      <c r="AH481" s="1"/>
    </row>
    <row r="482" spans="32:34" ht="15.75" customHeight="1" x14ac:dyDescent="0.4">
      <c r="AF482" s="1"/>
      <c r="AG482" s="1"/>
      <c r="AH482" s="1"/>
    </row>
    <row r="483" spans="32:34" ht="15.75" customHeight="1" x14ac:dyDescent="0.4">
      <c r="AF483" s="1"/>
      <c r="AG483" s="1"/>
      <c r="AH483" s="1"/>
    </row>
    <row r="484" spans="32:34" ht="15.75" customHeight="1" x14ac:dyDescent="0.4">
      <c r="AF484" s="1"/>
      <c r="AG484" s="1"/>
      <c r="AH484" s="1"/>
    </row>
    <row r="485" spans="32:34" ht="15.75" customHeight="1" x14ac:dyDescent="0.4">
      <c r="AF485" s="1"/>
      <c r="AG485" s="1"/>
      <c r="AH485" s="1"/>
    </row>
    <row r="486" spans="32:34" ht="15.75" customHeight="1" x14ac:dyDescent="0.4">
      <c r="AF486" s="1"/>
      <c r="AG486" s="1"/>
      <c r="AH486" s="1"/>
    </row>
    <row r="487" spans="32:34" ht="15.75" customHeight="1" x14ac:dyDescent="0.4">
      <c r="AF487" s="1"/>
      <c r="AG487" s="1"/>
      <c r="AH487" s="1"/>
    </row>
    <row r="488" spans="32:34" ht="15.75" customHeight="1" x14ac:dyDescent="0.4">
      <c r="AF488" s="1"/>
      <c r="AG488" s="1"/>
      <c r="AH488" s="1"/>
    </row>
    <row r="489" spans="32:34" ht="15.75" customHeight="1" x14ac:dyDescent="0.4">
      <c r="AF489" s="1"/>
      <c r="AG489" s="1"/>
      <c r="AH489" s="1"/>
    </row>
    <row r="490" spans="32:34" ht="15.75" customHeight="1" x14ac:dyDescent="0.4">
      <c r="AF490" s="1"/>
      <c r="AG490" s="1"/>
      <c r="AH490" s="1"/>
    </row>
    <row r="491" spans="32:34" ht="15.75" customHeight="1" x14ac:dyDescent="0.4">
      <c r="AF491" s="1"/>
      <c r="AG491" s="1"/>
      <c r="AH491" s="1"/>
    </row>
    <row r="492" spans="32:34" ht="15.75" customHeight="1" x14ac:dyDescent="0.4">
      <c r="AF492" s="1"/>
      <c r="AG492" s="1"/>
      <c r="AH492" s="1"/>
    </row>
    <row r="493" spans="32:34" ht="15.75" customHeight="1" x14ac:dyDescent="0.4">
      <c r="AF493" s="1"/>
      <c r="AG493" s="1"/>
      <c r="AH493" s="1"/>
    </row>
    <row r="494" spans="32:34" ht="15.75" customHeight="1" x14ac:dyDescent="0.4">
      <c r="AF494" s="1"/>
      <c r="AG494" s="1"/>
      <c r="AH494" s="1"/>
    </row>
    <row r="495" spans="32:34" ht="15.75" customHeight="1" x14ac:dyDescent="0.4">
      <c r="AF495" s="1"/>
      <c r="AG495" s="1"/>
      <c r="AH495" s="1"/>
    </row>
    <row r="496" spans="32:34" ht="15.75" customHeight="1" x14ac:dyDescent="0.4">
      <c r="AF496" s="1"/>
      <c r="AG496" s="1"/>
      <c r="AH496" s="1"/>
    </row>
    <row r="497" spans="32:34" ht="15.75" customHeight="1" x14ac:dyDescent="0.4">
      <c r="AF497" s="1"/>
      <c r="AG497" s="1"/>
      <c r="AH497" s="1"/>
    </row>
    <row r="498" spans="32:34" ht="15.75" customHeight="1" x14ac:dyDescent="0.4">
      <c r="AF498" s="1"/>
      <c r="AG498" s="1"/>
      <c r="AH498" s="1"/>
    </row>
    <row r="499" spans="32:34" ht="15.75" customHeight="1" x14ac:dyDescent="0.4">
      <c r="AF499" s="1"/>
      <c r="AG499" s="1"/>
      <c r="AH499" s="1"/>
    </row>
    <row r="500" spans="32:34" ht="15.75" customHeight="1" x14ac:dyDescent="0.4">
      <c r="AF500" s="1"/>
      <c r="AG500" s="1"/>
      <c r="AH500" s="1"/>
    </row>
    <row r="501" spans="32:34" ht="15.75" customHeight="1" x14ac:dyDescent="0.4">
      <c r="AF501" s="1"/>
      <c r="AG501" s="1"/>
      <c r="AH501" s="1"/>
    </row>
    <row r="502" spans="32:34" ht="15.75" customHeight="1" x14ac:dyDescent="0.4">
      <c r="AF502" s="1"/>
      <c r="AG502" s="1"/>
      <c r="AH502" s="1"/>
    </row>
    <row r="503" spans="32:34" ht="15.75" customHeight="1" x14ac:dyDescent="0.4">
      <c r="AF503" s="1"/>
      <c r="AG503" s="1"/>
      <c r="AH503" s="1"/>
    </row>
    <row r="504" spans="32:34" ht="15.75" customHeight="1" x14ac:dyDescent="0.4">
      <c r="AF504" s="1"/>
      <c r="AG504" s="1"/>
      <c r="AH504" s="1"/>
    </row>
    <row r="505" spans="32:34" ht="15.75" customHeight="1" x14ac:dyDescent="0.4">
      <c r="AF505" s="1"/>
      <c r="AG505" s="1"/>
      <c r="AH505" s="1"/>
    </row>
    <row r="506" spans="32:34" ht="15.75" customHeight="1" x14ac:dyDescent="0.4">
      <c r="AF506" s="1"/>
      <c r="AG506" s="1"/>
      <c r="AH506" s="1"/>
    </row>
    <row r="507" spans="32:34" ht="15.75" customHeight="1" x14ac:dyDescent="0.4">
      <c r="AF507" s="1"/>
      <c r="AG507" s="1"/>
      <c r="AH507" s="1"/>
    </row>
    <row r="508" spans="32:34" ht="15.75" customHeight="1" x14ac:dyDescent="0.4">
      <c r="AF508" s="1"/>
      <c r="AG508" s="1"/>
      <c r="AH508" s="1"/>
    </row>
    <row r="509" spans="32:34" ht="15.75" customHeight="1" x14ac:dyDescent="0.4">
      <c r="AF509" s="1"/>
      <c r="AG509" s="1"/>
      <c r="AH509" s="1"/>
    </row>
    <row r="510" spans="32:34" ht="15.75" customHeight="1" x14ac:dyDescent="0.4">
      <c r="AF510" s="1"/>
      <c r="AG510" s="1"/>
      <c r="AH510" s="1"/>
    </row>
    <row r="511" spans="32:34" ht="15.75" customHeight="1" x14ac:dyDescent="0.4">
      <c r="AF511" s="1"/>
      <c r="AG511" s="1"/>
      <c r="AH511" s="1"/>
    </row>
    <row r="512" spans="32:34" ht="15.75" customHeight="1" x14ac:dyDescent="0.4">
      <c r="AF512" s="1"/>
      <c r="AG512" s="1"/>
      <c r="AH512" s="1"/>
    </row>
    <row r="513" spans="32:34" ht="15.75" customHeight="1" x14ac:dyDescent="0.4">
      <c r="AF513" s="1"/>
      <c r="AG513" s="1"/>
      <c r="AH513" s="1"/>
    </row>
    <row r="514" spans="32:34" ht="15.75" customHeight="1" x14ac:dyDescent="0.4">
      <c r="AF514" s="1"/>
      <c r="AG514" s="1"/>
      <c r="AH514" s="1"/>
    </row>
    <row r="515" spans="32:34" ht="15.75" customHeight="1" x14ac:dyDescent="0.4">
      <c r="AF515" s="1"/>
      <c r="AG515" s="1"/>
      <c r="AH515" s="1"/>
    </row>
    <row r="516" spans="32:34" ht="15.75" customHeight="1" x14ac:dyDescent="0.4">
      <c r="AF516" s="1"/>
      <c r="AG516" s="1"/>
      <c r="AH516" s="1"/>
    </row>
  </sheetData>
  <mergeCells count="64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99:C100"/>
    <mergeCell ref="C101:C102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97:C98"/>
    <mergeCell ref="C65:C66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07:C108"/>
    <mergeCell ref="C69:C70"/>
    <mergeCell ref="C77:C78"/>
    <mergeCell ref="C79:C80"/>
    <mergeCell ref="C85:C86"/>
    <mergeCell ref="C87:C88"/>
    <mergeCell ref="C105:C106"/>
    <mergeCell ref="C91:C92"/>
    <mergeCell ref="C81:C82"/>
    <mergeCell ref="C83:C84"/>
    <mergeCell ref="C71:C72"/>
    <mergeCell ref="C103:C104"/>
    <mergeCell ref="C89:C90"/>
  </mergeCells>
  <conditionalFormatting sqref="N107">
    <cfRule type="expression" dxfId="284" priority="479" stopIfTrue="1">
      <formula>AND($C107:P158,T107:T158,"T04")</formula>
    </cfRule>
  </conditionalFormatting>
  <conditionalFormatting sqref="T83:W83">
    <cfRule type="expression" dxfId="283" priority="39" stopIfTrue="1">
      <formula>AND($C83:V150,Z83:Z150,"T04")</formula>
    </cfRule>
  </conditionalFormatting>
  <conditionalFormatting sqref="L81:O81">
    <cfRule type="expression" dxfId="282" priority="32" stopIfTrue="1">
      <formula>AND($C81:N148,R81:R148,"T04")</formula>
    </cfRule>
  </conditionalFormatting>
  <conditionalFormatting sqref="P85:S85">
    <cfRule type="expression" dxfId="281" priority="31" stopIfTrue="1">
      <formula>AND($C85:R152,V85:V152,"T04")</formula>
    </cfRule>
  </conditionalFormatting>
  <conditionalFormatting sqref="X93:AA93">
    <cfRule type="expression" dxfId="280" priority="30" stopIfTrue="1">
      <formula>AND($C93:Z160,AD93:AD160,"T04")</formula>
    </cfRule>
  </conditionalFormatting>
  <conditionalFormatting sqref="P81:S81">
    <cfRule type="expression" dxfId="279" priority="10" stopIfTrue="1">
      <formula>AND($C81:R148,V81:V148,"T04")</formula>
    </cfRule>
  </conditionalFormatting>
  <conditionalFormatting sqref="T85:W85">
    <cfRule type="expression" dxfId="278" priority="9" stopIfTrue="1">
      <formula>AND($C85:V152,Z85:Z152,"T04")</formula>
    </cfRule>
  </conditionalFormatting>
  <conditionalFormatting sqref="X97:AA97">
    <cfRule type="expression" dxfId="277" priority="8" stopIfTrue="1">
      <formula>AND($C97:Z164,AD97:AD164,"T04")</formula>
    </cfRule>
  </conditionalFormatting>
  <conditionalFormatting sqref="X89:AA89">
    <cfRule type="expression" dxfId="276" priority="7" stopIfTrue="1">
      <formula>AND($C89:Z156,AD89:AD156,"T04")</formula>
    </cfRule>
  </conditionalFormatting>
  <conditionalFormatting sqref="T87:W87">
    <cfRule type="expression" dxfId="275" priority="6" stopIfTrue="1">
      <formula>AND($C87:V154,Z87:Z154,"T04")</formula>
    </cfRule>
  </conditionalFormatting>
  <conditionalFormatting sqref="L95:O95">
    <cfRule type="expression" dxfId="274" priority="4" stopIfTrue="1">
      <formula>AND($C95:N162,R95:R162,"T04")</formula>
    </cfRule>
  </conditionalFormatting>
  <conditionalFormatting sqref="L99:O99">
    <cfRule type="expression" dxfId="273" priority="3" stopIfTrue="1">
      <formula>AND($C99:N166,R99:R166,"T04")</formula>
    </cfRule>
  </conditionalFormatting>
  <conditionalFormatting sqref="T91:W91">
    <cfRule type="expression" dxfId="272" priority="2" stopIfTrue="1">
      <formula>AND($C91:V158,Z91:Z158,"T04")</formula>
    </cfRule>
  </conditionalFormatting>
  <conditionalFormatting sqref="X65:AA65 X61:AA61">
    <cfRule type="expression" dxfId="271" priority="58" stopIfTrue="1">
      <formula>AND($C61:Z144,AD61:AD144,"T04")</formula>
    </cfRule>
  </conditionalFormatting>
  <conditionalFormatting sqref="X53:AA53 X57:AA57">
    <cfRule type="expression" dxfId="270" priority="57" stopIfTrue="1">
      <formula>AND($C53:Z140,AD53:AD140,"T04")</formula>
    </cfRule>
  </conditionalFormatting>
  <conditionalFormatting sqref="X77:AA77">
    <cfRule type="expression" dxfId="269" priority="56" stopIfTrue="1">
      <formula>AND($C77:Z148,AD77:AD148,"T04")</formula>
    </cfRule>
  </conditionalFormatting>
  <conditionalFormatting sqref="X13:AA13">
    <cfRule type="expression" dxfId="268" priority="59" stopIfTrue="1">
      <formula>AND($C13:Z104,AD13:AD104,"T04")</formula>
    </cfRule>
  </conditionalFormatting>
  <conditionalFormatting sqref="O55">
    <cfRule type="duplicateValues" dxfId="267" priority="55" stopIfTrue="1"/>
  </conditionalFormatting>
  <conditionalFormatting sqref="K55">
    <cfRule type="duplicateValues" dxfId="266" priority="54" stopIfTrue="1"/>
  </conditionalFormatting>
  <conditionalFormatting sqref="S55">
    <cfRule type="duplicateValues" dxfId="265" priority="53" stopIfTrue="1"/>
  </conditionalFormatting>
  <conditionalFormatting sqref="X73:AA73 X69:AA69">
    <cfRule type="expression" dxfId="264" priority="60" stopIfTrue="1">
      <formula>AND($C69:Z148,AD69:AD148,"T04")</formula>
    </cfRule>
  </conditionalFormatting>
  <conditionalFormatting sqref="D85:G85 X81:AA81 X85:AA85 H87:O87 D83:O83">
    <cfRule type="expression" dxfId="263" priority="61" stopIfTrue="1">
      <formula>AND($C81:F148,J81:J148,"T04")</formula>
    </cfRule>
  </conditionalFormatting>
  <conditionalFormatting sqref="U69:W69 U73:W73 U65:W65 U77:W77 U61:W61 U97:W97 U93:W93">
    <cfRule type="expression" dxfId="262" priority="62" stopIfTrue="1">
      <formula>AND($C61:W120,AA61:AA120,"T04")</formula>
    </cfRule>
  </conditionalFormatting>
  <conditionalFormatting sqref="K91">
    <cfRule type="duplicateValues" dxfId="261" priority="52" stopIfTrue="1"/>
  </conditionalFormatting>
  <conditionalFormatting sqref="K95">
    <cfRule type="duplicateValues" dxfId="260" priority="51" stopIfTrue="1"/>
  </conditionalFormatting>
  <conditionalFormatting sqref="K99">
    <cfRule type="duplicateValues" dxfId="259" priority="50" stopIfTrue="1"/>
  </conditionalFormatting>
  <conditionalFormatting sqref="K71">
    <cfRule type="duplicateValues" dxfId="258" priority="49" stopIfTrue="1"/>
  </conditionalFormatting>
  <conditionalFormatting sqref="K75">
    <cfRule type="duplicateValues" dxfId="257" priority="48" stopIfTrue="1"/>
  </conditionalFormatting>
  <conditionalFormatting sqref="D81:G81">
    <cfRule type="expression" dxfId="256" priority="47" stopIfTrue="1">
      <formula>AND($C81:F148,J81:J148,"T04")</formula>
    </cfRule>
  </conditionalFormatting>
  <conditionalFormatting sqref="D87:G87">
    <cfRule type="expression" dxfId="255" priority="46" stopIfTrue="1">
      <formula>AND($C87:F154,J87:J154,"T04")</formula>
    </cfRule>
  </conditionalFormatting>
  <conditionalFormatting sqref="L91:O91">
    <cfRule type="expression" dxfId="254" priority="45" stopIfTrue="1">
      <formula>AND($C91:N158,R91:R158,"T04")</formula>
    </cfRule>
  </conditionalFormatting>
  <conditionalFormatting sqref="G54">
    <cfRule type="duplicateValues" dxfId="253" priority="44" stopIfTrue="1"/>
  </conditionalFormatting>
  <conditionalFormatting sqref="K54">
    <cfRule type="duplicateValues" dxfId="252" priority="43" stopIfTrue="1"/>
  </conditionalFormatting>
  <conditionalFormatting sqref="S54">
    <cfRule type="duplicateValues" dxfId="251" priority="42" stopIfTrue="1"/>
  </conditionalFormatting>
  <conditionalFormatting sqref="W54">
    <cfRule type="duplicateValues" dxfId="250" priority="41" stopIfTrue="1"/>
  </conditionalFormatting>
  <conditionalFormatting sqref="U89:W89">
    <cfRule type="expression" dxfId="249" priority="40" stopIfTrue="1">
      <formula>AND($C89:W148,AA89:AA148,"T04")</formula>
    </cfRule>
  </conditionalFormatting>
  <conditionalFormatting sqref="G71">
    <cfRule type="duplicateValues" dxfId="248" priority="38" stopIfTrue="1"/>
  </conditionalFormatting>
  <conditionalFormatting sqref="G75">
    <cfRule type="duplicateValues" dxfId="247" priority="37" stopIfTrue="1"/>
  </conditionalFormatting>
  <conditionalFormatting sqref="G91">
    <cfRule type="duplicateValues" dxfId="246" priority="36" stopIfTrue="1"/>
  </conditionalFormatting>
  <conditionalFormatting sqref="G95">
    <cfRule type="duplicateValues" dxfId="245" priority="35" stopIfTrue="1"/>
  </conditionalFormatting>
  <conditionalFormatting sqref="G99">
    <cfRule type="duplicateValues" dxfId="244" priority="34" stopIfTrue="1"/>
  </conditionalFormatting>
  <conditionalFormatting sqref="H85:K85">
    <cfRule type="expression" dxfId="243" priority="33" stopIfTrue="1">
      <formula>AND($C85:J152,N85:N152,"T04")</formula>
    </cfRule>
  </conditionalFormatting>
  <conditionalFormatting sqref="S83">
    <cfRule type="duplicateValues" dxfId="242" priority="29" stopIfTrue="1"/>
  </conditionalFormatting>
  <conditionalFormatting sqref="S87">
    <cfRule type="duplicateValues" dxfId="241" priority="28" stopIfTrue="1"/>
  </conditionalFormatting>
  <conditionalFormatting sqref="S91">
    <cfRule type="duplicateValues" dxfId="240" priority="27" stopIfTrue="1"/>
  </conditionalFormatting>
  <conditionalFormatting sqref="S95">
    <cfRule type="duplicateValues" dxfId="239" priority="26" stopIfTrue="1"/>
  </conditionalFormatting>
  <conditionalFormatting sqref="S99">
    <cfRule type="duplicateValues" dxfId="238" priority="25" stopIfTrue="1"/>
  </conditionalFormatting>
  <conditionalFormatting sqref="G59">
    <cfRule type="duplicateValues" dxfId="237" priority="24" stopIfTrue="1"/>
  </conditionalFormatting>
  <conditionalFormatting sqref="G63">
    <cfRule type="duplicateValues" dxfId="236" priority="23" stopIfTrue="1"/>
  </conditionalFormatting>
  <conditionalFormatting sqref="G67">
    <cfRule type="duplicateValues" dxfId="235" priority="22" stopIfTrue="1"/>
  </conditionalFormatting>
  <conditionalFormatting sqref="S79">
    <cfRule type="duplicateValues" dxfId="234" priority="21" stopIfTrue="1"/>
  </conditionalFormatting>
  <conditionalFormatting sqref="G53">
    <cfRule type="duplicateValues" dxfId="233" priority="20" stopIfTrue="1"/>
  </conditionalFormatting>
  <conditionalFormatting sqref="K53">
    <cfRule type="duplicateValues" dxfId="232" priority="19" stopIfTrue="1"/>
  </conditionalFormatting>
  <conditionalFormatting sqref="W53">
    <cfRule type="duplicateValues" dxfId="231" priority="17" stopIfTrue="1"/>
  </conditionalFormatting>
  <conditionalFormatting sqref="S71">
    <cfRule type="duplicateValues" dxfId="230" priority="16" stopIfTrue="1"/>
  </conditionalFormatting>
  <conditionalFormatting sqref="S75">
    <cfRule type="duplicateValues" dxfId="229" priority="15" stopIfTrue="1"/>
  </conditionalFormatting>
  <conditionalFormatting sqref="T95:W95">
    <cfRule type="expression" dxfId="228" priority="14" stopIfTrue="1">
      <formula>AND($C95:V162,Z95:Z162,"T04")</formula>
    </cfRule>
  </conditionalFormatting>
  <conditionalFormatting sqref="T81:W81">
    <cfRule type="expression" dxfId="227" priority="13" stopIfTrue="1">
      <formula>AND($C81:V148,Z81:Z148,"T04")</formula>
    </cfRule>
  </conditionalFormatting>
  <conditionalFormatting sqref="H81:K81">
    <cfRule type="expression" dxfId="226" priority="12" stopIfTrue="1">
      <formula>AND($C81:J148,N81:N148,"T04")</formula>
    </cfRule>
  </conditionalFormatting>
  <conditionalFormatting sqref="L85:O85">
    <cfRule type="expression" dxfId="225" priority="11" stopIfTrue="1">
      <formula>AND($C85:N152,R85:R152,"T04")</formula>
    </cfRule>
  </conditionalFormatting>
  <conditionalFormatting sqref="O59">
    <cfRule type="duplicateValues" dxfId="224" priority="5" stopIfTrue="1"/>
  </conditionalFormatting>
  <conditionalFormatting sqref="S53">
    <cfRule type="duplicateValues" dxfId="223" priority="1" stopIfTrue="1"/>
  </conditionalFormatting>
  <printOptions horizontalCentered="1"/>
  <pageMargins left="0" right="0" top="0" bottom="0" header="0.19685039370078741" footer="0.19685039370078741"/>
  <pageSetup paperSize="9" scale="90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0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3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796875" defaultRowHeight="15.75" customHeight="1" x14ac:dyDescent="0.4"/>
  <cols>
    <col min="1" max="1" width="3" style="11" customWidth="1"/>
    <col min="2" max="2" width="13.54296875" style="742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3.726562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78"/>
      <c r="F1" s="78"/>
      <c r="G1" s="78"/>
      <c r="H1" s="819" t="s">
        <v>574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9"/>
      <c r="Z1" s="79"/>
      <c r="AA1" s="80"/>
      <c r="AF1" s="80" t="s">
        <v>4910</v>
      </c>
    </row>
    <row r="2" spans="1:37" ht="15.75" customHeight="1" x14ac:dyDescent="0.4">
      <c r="A2" s="822"/>
      <c r="B2" s="822"/>
      <c r="C2" s="822"/>
      <c r="D2" s="822"/>
      <c r="E2" s="81"/>
      <c r="F2" s="82"/>
      <c r="G2" s="83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6"/>
      <c r="Z2" s="56"/>
      <c r="AA2" s="56"/>
      <c r="AB2" s="56"/>
      <c r="AC2" s="84"/>
      <c r="AD2" s="84"/>
      <c r="AE2" s="85"/>
    </row>
    <row r="3" spans="1:37" ht="15.75" customHeight="1" x14ac:dyDescent="0.4">
      <c r="B3" s="740"/>
      <c r="C3" s="82"/>
      <c r="D3" s="82"/>
      <c r="E3" s="81"/>
      <c r="F3" s="82"/>
      <c r="G3" s="82"/>
      <c r="H3" s="820" t="s">
        <v>33</v>
      </c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6"/>
      <c r="Z3" s="86"/>
      <c r="AA3" s="86"/>
      <c r="AB3" s="86"/>
      <c r="AC3" s="87"/>
      <c r="AD3" s="87"/>
      <c r="AE3" s="85"/>
      <c r="AF3" s="1">
        <f>COUNT(A5:A81)*4+4</f>
        <v>80</v>
      </c>
    </row>
    <row r="4" spans="1:37" s="2" customFormat="1" ht="15.75" customHeight="1" x14ac:dyDescent="0.35">
      <c r="A4" s="186" t="s">
        <v>17</v>
      </c>
      <c r="B4" s="741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24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7" ht="15.75" customHeight="1" x14ac:dyDescent="0.4">
      <c r="A5" s="102">
        <v>1</v>
      </c>
      <c r="B5" s="51" t="s">
        <v>3562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 t="s">
        <v>3623</v>
      </c>
      <c r="M5" s="18">
        <v>4</v>
      </c>
      <c r="N5" s="18"/>
      <c r="O5" s="111" t="s">
        <v>50</v>
      </c>
      <c r="P5" s="34" t="s">
        <v>3623</v>
      </c>
      <c r="Q5" s="35">
        <v>4</v>
      </c>
      <c r="R5" s="36"/>
      <c r="S5" s="111" t="s">
        <v>50</v>
      </c>
      <c r="T5" s="15" t="s">
        <v>3623</v>
      </c>
      <c r="U5" s="18">
        <v>4</v>
      </c>
      <c r="V5" s="18"/>
      <c r="W5" s="111" t="s">
        <v>50</v>
      </c>
      <c r="X5" s="18" t="s">
        <v>3623</v>
      </c>
      <c r="Y5" s="18">
        <v>4</v>
      </c>
      <c r="Z5" s="18"/>
      <c r="AA5" s="111" t="s">
        <v>50</v>
      </c>
      <c r="AB5" s="15"/>
      <c r="AC5" s="17"/>
      <c r="AD5" s="18"/>
      <c r="AE5" s="290"/>
      <c r="AF5" s="287" t="s">
        <v>3623</v>
      </c>
      <c r="AG5" s="284" t="s">
        <v>2821</v>
      </c>
      <c r="AH5" s="284" t="str">
        <f>IFERROR(IF(AG5&lt;&gt;"",": "&amp;VLOOKUP(AG5,#REF!,2,0),""),"")</f>
        <v/>
      </c>
      <c r="AI5" s="387"/>
      <c r="AJ5" s="387"/>
      <c r="AK5" s="388"/>
    </row>
    <row r="6" spans="1:37" ht="15.75" customHeight="1" x14ac:dyDescent="0.4">
      <c r="A6" s="104"/>
      <c r="B6" s="52" t="s">
        <v>409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89"/>
      <c r="AJ6" s="389"/>
      <c r="AK6" s="390"/>
    </row>
    <row r="7" spans="1:37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91"/>
      <c r="AJ7" s="391"/>
      <c r="AK7" s="392"/>
    </row>
    <row r="8" spans="1:37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93"/>
      <c r="AJ8" s="393"/>
      <c r="AK8" s="394"/>
    </row>
    <row r="9" spans="1:37" ht="15.75" customHeight="1" x14ac:dyDescent="0.4">
      <c r="A9" s="102">
        <v>2</v>
      </c>
      <c r="B9" s="51" t="s">
        <v>4711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3641</v>
      </c>
      <c r="AG9" s="284" t="s">
        <v>3785</v>
      </c>
      <c r="AH9" s="284" t="str">
        <f>IFERROR(IF(AG9&lt;&gt;"",": "&amp;VLOOKUP(AG9,#REF!,2,0),""),"")</f>
        <v/>
      </c>
      <c r="AI9" s="387"/>
      <c r="AJ9" s="387"/>
      <c r="AK9" s="388"/>
    </row>
    <row r="10" spans="1:37" ht="15.75" customHeight="1" x14ac:dyDescent="0.4">
      <c r="A10" s="104"/>
      <c r="B10" s="52" t="s">
        <v>409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  <c r="AI10" s="389"/>
      <c r="AJ10" s="389"/>
      <c r="AK10" s="390"/>
    </row>
    <row r="11" spans="1:37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 t="s">
        <v>3641</v>
      </c>
      <c r="M11" s="28">
        <v>4</v>
      </c>
      <c r="N11" s="28"/>
      <c r="O11" s="107" t="s">
        <v>50</v>
      </c>
      <c r="P11" s="25" t="s">
        <v>3641</v>
      </c>
      <c r="Q11" s="27">
        <v>4</v>
      </c>
      <c r="R11" s="28"/>
      <c r="S11" s="107" t="s">
        <v>50</v>
      </c>
      <c r="T11" s="25" t="s">
        <v>3641</v>
      </c>
      <c r="U11" s="28">
        <v>4</v>
      </c>
      <c r="V11" s="28"/>
      <c r="W11" s="107" t="s">
        <v>50</v>
      </c>
      <c r="X11" s="25" t="s">
        <v>3641</v>
      </c>
      <c r="Y11" s="28">
        <v>4</v>
      </c>
      <c r="Z11" s="28"/>
      <c r="AA11" s="107" t="s">
        <v>50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395"/>
      <c r="AJ11" s="396"/>
      <c r="AK11" s="396"/>
    </row>
    <row r="12" spans="1:37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97"/>
      <c r="AJ12" s="398"/>
      <c r="AK12" s="399"/>
    </row>
    <row r="13" spans="1:37" ht="15.75" customHeight="1" x14ac:dyDescent="0.4">
      <c r="A13" s="102">
        <v>3</v>
      </c>
      <c r="B13" s="51" t="s">
        <v>4936</v>
      </c>
      <c r="C13" s="780" t="s">
        <v>0</v>
      </c>
      <c r="D13" s="15" t="s">
        <v>1256</v>
      </c>
      <c r="E13" s="16"/>
      <c r="F13" s="16">
        <v>5</v>
      </c>
      <c r="G13" s="112" t="s">
        <v>2200</v>
      </c>
      <c r="H13" s="15" t="s">
        <v>1256</v>
      </c>
      <c r="I13" s="17"/>
      <c r="J13" s="18">
        <v>5</v>
      </c>
      <c r="K13" s="111" t="s">
        <v>2200</v>
      </c>
      <c r="L13" s="18"/>
      <c r="M13" s="18"/>
      <c r="N13" s="18"/>
      <c r="O13" s="111"/>
      <c r="P13" s="15" t="s">
        <v>3217</v>
      </c>
      <c r="Q13" s="17">
        <v>4</v>
      </c>
      <c r="R13" s="18"/>
      <c r="S13" s="111" t="s">
        <v>19</v>
      </c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1256</v>
      </c>
      <c r="AG13" s="284" t="s">
        <v>4816</v>
      </c>
      <c r="AH13" s="284" t="str">
        <f>IFERROR(IF(AG13&lt;&gt;"",": "&amp;VLOOKUP(AG13,#REF!,2,0),""),"")</f>
        <v/>
      </c>
      <c r="AI13" s="404"/>
      <c r="AJ13" s="404"/>
      <c r="AK13" s="404"/>
    </row>
    <row r="14" spans="1:37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 t="s">
        <v>1249</v>
      </c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3217</v>
      </c>
      <c r="AG14" s="285" t="s">
        <v>4818</v>
      </c>
      <c r="AH14" s="285" t="str">
        <f>IFERROR(IF(AG14&lt;&gt;"",": "&amp;VLOOKUP(AG14,#REF!,2,0),""),"")</f>
        <v/>
      </c>
      <c r="AI14" s="405"/>
      <c r="AJ14" s="405"/>
      <c r="AK14" s="406"/>
    </row>
    <row r="15" spans="1:37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 t="s">
        <v>3217</v>
      </c>
      <c r="U15" s="28">
        <v>4</v>
      </c>
      <c r="V15" s="28"/>
      <c r="W15" s="107" t="s">
        <v>19</v>
      </c>
      <c r="X15" s="25" t="s">
        <v>3217</v>
      </c>
      <c r="Y15" s="28">
        <v>4</v>
      </c>
      <c r="Z15" s="28"/>
      <c r="AA15" s="107" t="s">
        <v>19</v>
      </c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  <c r="AI15" s="400"/>
      <c r="AJ15" s="400"/>
      <c r="AK15" s="401"/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  <c r="AI16" s="400"/>
      <c r="AJ16" s="400"/>
      <c r="AK16" s="401"/>
    </row>
    <row r="17" spans="1:37" ht="15.75" customHeight="1" x14ac:dyDescent="0.4">
      <c r="A17" s="102">
        <v>4</v>
      </c>
      <c r="B17" s="51" t="s">
        <v>5008</v>
      </c>
      <c r="C17" s="780" t="s">
        <v>0</v>
      </c>
      <c r="D17" s="15" t="s">
        <v>3565</v>
      </c>
      <c r="E17" s="16"/>
      <c r="F17" s="16"/>
      <c r="G17" s="112"/>
      <c r="H17" s="15" t="s">
        <v>3565</v>
      </c>
      <c r="I17" s="17"/>
      <c r="J17" s="18"/>
      <c r="K17" s="111"/>
      <c r="L17" s="15" t="s">
        <v>3565</v>
      </c>
      <c r="M17" s="18"/>
      <c r="N17" s="18"/>
      <c r="O17" s="111"/>
      <c r="P17" s="34" t="s">
        <v>3565</v>
      </c>
      <c r="Q17" s="35"/>
      <c r="R17" s="36"/>
      <c r="S17" s="111"/>
      <c r="T17" s="15" t="s">
        <v>3565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3565</v>
      </c>
      <c r="AG17" s="284" t="s">
        <v>4920</v>
      </c>
      <c r="AH17" s="284" t="str">
        <f>IFERROR(IF(AG17&lt;&gt;"",": "&amp;VLOOKUP(AG17,#REF!,2,0),""),"")</f>
        <v/>
      </c>
      <c r="AI17" s="402"/>
      <c r="AJ17" s="402"/>
      <c r="AK17" s="403"/>
    </row>
    <row r="18" spans="1:37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  <c r="AI18" s="389"/>
      <c r="AJ18" s="389"/>
      <c r="AK18" s="390"/>
    </row>
    <row r="19" spans="1:37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  <c r="AI19" s="408"/>
      <c r="AJ19" s="408"/>
      <c r="AK19" s="409"/>
    </row>
    <row r="20" spans="1:37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  <c r="AI20" s="410"/>
      <c r="AJ20" s="411"/>
      <c r="AK20" s="412"/>
    </row>
    <row r="21" spans="1:37" ht="15.75" customHeight="1" x14ac:dyDescent="0.4">
      <c r="A21" s="102">
        <v>4</v>
      </c>
      <c r="B21" s="51" t="s">
        <v>4696</v>
      </c>
      <c r="C21" s="780" t="s">
        <v>0</v>
      </c>
      <c r="D21" s="15" t="s">
        <v>3217</v>
      </c>
      <c r="E21" s="16">
        <v>4</v>
      </c>
      <c r="F21" s="16"/>
      <c r="G21" s="112" t="s">
        <v>1250</v>
      </c>
      <c r="H21" s="15" t="s">
        <v>3217</v>
      </c>
      <c r="I21" s="17">
        <v>4</v>
      </c>
      <c r="J21" s="18"/>
      <c r="K21" s="111" t="s">
        <v>1250</v>
      </c>
      <c r="L21" s="15" t="s">
        <v>3217</v>
      </c>
      <c r="M21" s="18">
        <v>4</v>
      </c>
      <c r="N21" s="18"/>
      <c r="O21" s="111" t="s">
        <v>1250</v>
      </c>
      <c r="P21" s="34" t="s">
        <v>3215</v>
      </c>
      <c r="Q21" s="35">
        <v>4</v>
      </c>
      <c r="R21" s="36"/>
      <c r="S21" s="111" t="s">
        <v>6</v>
      </c>
      <c r="T21" s="15" t="s">
        <v>3215</v>
      </c>
      <c r="U21" s="18">
        <v>4</v>
      </c>
      <c r="V21" s="18"/>
      <c r="W21" s="111" t="s">
        <v>6</v>
      </c>
      <c r="X21" s="18" t="s">
        <v>3215</v>
      </c>
      <c r="Y21" s="18">
        <v>4</v>
      </c>
      <c r="Z21" s="18"/>
      <c r="AA21" s="111" t="s">
        <v>6</v>
      </c>
      <c r="AB21" s="15"/>
      <c r="AC21" s="17"/>
      <c r="AD21" s="18"/>
      <c r="AE21" s="290"/>
      <c r="AF21" s="287" t="s">
        <v>3215</v>
      </c>
      <c r="AG21" s="284" t="s">
        <v>3811</v>
      </c>
      <c r="AH21" s="284" t="str">
        <f>IFERROR(IF(AG31&lt;&gt;"",": "&amp;VLOOKUP(AG31,#REF!,2,0),""),"")</f>
        <v/>
      </c>
      <c r="AI21" s="414"/>
      <c r="AJ21" s="413"/>
      <c r="AK21" s="415"/>
    </row>
    <row r="22" spans="1:37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3217</v>
      </c>
      <c r="AG22" s="285" t="s">
        <v>3813</v>
      </c>
      <c r="AH22" s="285" t="str">
        <f>IFERROR(IF(AG32&lt;&gt;"",": "&amp;VLOOKUP(AG32,#REF!,2,0),""),"")</f>
        <v/>
      </c>
      <c r="AI22" s="416"/>
      <c r="AJ22" s="417"/>
      <c r="AK22" s="418"/>
    </row>
    <row r="23" spans="1:37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  <c r="AI23" s="419"/>
      <c r="AJ23" s="420"/>
      <c r="AK23" s="421"/>
    </row>
    <row r="24" spans="1:37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  <c r="AI24" s="422"/>
      <c r="AJ24" s="423"/>
      <c r="AK24" s="424"/>
    </row>
    <row r="25" spans="1:37" ht="15.75" customHeight="1" x14ac:dyDescent="0.4">
      <c r="A25" s="102">
        <v>6</v>
      </c>
      <c r="B25" s="51" t="s">
        <v>4697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3215</v>
      </c>
      <c r="AG25" s="284" t="s">
        <v>3811</v>
      </c>
      <c r="AH25" s="284" t="str">
        <f>IFERROR(IF(AG35&lt;&gt;"",": "&amp;VLOOKUP(AG35,#REF!,2,0),""),"")</f>
        <v/>
      </c>
      <c r="AI25" s="402"/>
      <c r="AJ25" s="402"/>
      <c r="AK25" s="403"/>
    </row>
    <row r="26" spans="1:37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3217</v>
      </c>
      <c r="AG26" s="285" t="s">
        <v>3813</v>
      </c>
      <c r="AH26" s="285" t="str">
        <f>IFERROR(IF(AG36&lt;&gt;"",": "&amp;VLOOKUP(AG36,#REF!,2,0),""),"")</f>
        <v/>
      </c>
      <c r="AI26" s="389"/>
      <c r="AJ26" s="389"/>
      <c r="AK26" s="390"/>
    </row>
    <row r="27" spans="1:37" ht="15.75" customHeight="1" x14ac:dyDescent="0.4">
      <c r="A27" s="104"/>
      <c r="B27" s="52"/>
      <c r="C27" s="784" t="s">
        <v>1</v>
      </c>
      <c r="D27" s="25" t="s">
        <v>3217</v>
      </c>
      <c r="E27" s="26">
        <v>4</v>
      </c>
      <c r="F27" s="26"/>
      <c r="G27" s="108" t="s">
        <v>1250</v>
      </c>
      <c r="H27" s="25" t="s">
        <v>3217</v>
      </c>
      <c r="I27" s="27">
        <v>4</v>
      </c>
      <c r="J27" s="28"/>
      <c r="K27" s="107" t="s">
        <v>1250</v>
      </c>
      <c r="L27" s="25" t="s">
        <v>3217</v>
      </c>
      <c r="M27" s="28">
        <v>4</v>
      </c>
      <c r="N27" s="28"/>
      <c r="O27" s="107" t="s">
        <v>1250</v>
      </c>
      <c r="P27" s="30" t="s">
        <v>3215</v>
      </c>
      <c r="Q27" s="31">
        <v>4</v>
      </c>
      <c r="R27" s="28"/>
      <c r="S27" s="107" t="s">
        <v>6</v>
      </c>
      <c r="T27" s="25" t="s">
        <v>3215</v>
      </c>
      <c r="U27" s="28">
        <v>4</v>
      </c>
      <c r="V27" s="28"/>
      <c r="W27" s="107" t="s">
        <v>6</v>
      </c>
      <c r="X27" s="25" t="s">
        <v>3215</v>
      </c>
      <c r="Y27" s="28">
        <v>4</v>
      </c>
      <c r="Z27" s="28"/>
      <c r="AA27" s="107" t="s">
        <v>6</v>
      </c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  <c r="AI27" s="408"/>
      <c r="AJ27" s="408"/>
      <c r="AK27" s="409"/>
    </row>
    <row r="28" spans="1:37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  <c r="AI28" s="410"/>
      <c r="AJ28" s="411"/>
      <c r="AK28" s="412"/>
    </row>
    <row r="29" spans="1:37" ht="15.75" customHeight="1" x14ac:dyDescent="0.4">
      <c r="A29" s="102">
        <v>6</v>
      </c>
      <c r="B29" s="51" t="s">
        <v>4698</v>
      </c>
      <c r="C29" s="780" t="s">
        <v>0</v>
      </c>
      <c r="D29" s="15" t="s">
        <v>3220</v>
      </c>
      <c r="E29" s="16">
        <v>4</v>
      </c>
      <c r="F29" s="16"/>
      <c r="G29" s="112" t="s">
        <v>50</v>
      </c>
      <c r="H29" s="15" t="s">
        <v>3220</v>
      </c>
      <c r="I29" s="17">
        <v>4</v>
      </c>
      <c r="J29" s="18"/>
      <c r="K29" s="111" t="s">
        <v>50</v>
      </c>
      <c r="L29" s="18"/>
      <c r="M29" s="18"/>
      <c r="N29" s="18"/>
      <c r="O29" s="111"/>
      <c r="P29" s="15" t="s">
        <v>3217</v>
      </c>
      <c r="Q29" s="17">
        <v>4</v>
      </c>
      <c r="R29" s="18"/>
      <c r="S29" s="111" t="s">
        <v>1250</v>
      </c>
      <c r="T29" s="15" t="s">
        <v>3217</v>
      </c>
      <c r="U29" s="17">
        <v>4</v>
      </c>
      <c r="V29" s="18"/>
      <c r="W29" s="111" t="s">
        <v>1250</v>
      </c>
      <c r="X29" s="15" t="s">
        <v>3217</v>
      </c>
      <c r="Y29" s="18">
        <v>4</v>
      </c>
      <c r="Z29" s="18"/>
      <c r="AA29" s="111" t="s">
        <v>1250</v>
      </c>
      <c r="AB29" s="15"/>
      <c r="AC29" s="17"/>
      <c r="AD29" s="18"/>
      <c r="AE29" s="290"/>
      <c r="AF29" s="287" t="s">
        <v>3217</v>
      </c>
      <c r="AG29" s="284" t="s">
        <v>3813</v>
      </c>
      <c r="AH29" s="284" t="str">
        <f>IFERROR(IF(AG39&lt;&gt;"",": "&amp;VLOOKUP(AG39,#REF!,2,0),""),"")</f>
        <v/>
      </c>
      <c r="AI29" s="414"/>
      <c r="AJ29" s="413"/>
      <c r="AK29" s="425"/>
    </row>
    <row r="30" spans="1:37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3220</v>
      </c>
      <c r="AG30" s="285" t="s">
        <v>3814</v>
      </c>
      <c r="AH30" s="285" t="str">
        <f>IFERROR(IF(AG30&lt;&gt;"",": "&amp;VLOOKUP(AG30,#REF!,2,0),""),"")</f>
        <v/>
      </c>
      <c r="AI30" s="416"/>
      <c r="AJ30" s="417"/>
      <c r="AK30" s="418"/>
    </row>
    <row r="31" spans="1:37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  <c r="AI31" s="416"/>
      <c r="AJ31" s="417"/>
      <c r="AK31" s="418"/>
    </row>
    <row r="32" spans="1:37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  <c r="AI32" s="416"/>
      <c r="AJ32" s="417"/>
      <c r="AK32" s="418"/>
    </row>
    <row r="33" spans="1:37" ht="15.75" customHeight="1" x14ac:dyDescent="0.4">
      <c r="A33" s="102">
        <v>7</v>
      </c>
      <c r="B33" s="51" t="s">
        <v>4699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3217</v>
      </c>
      <c r="AG33" s="284" t="s">
        <v>3813</v>
      </c>
      <c r="AH33" s="284" t="str">
        <f>IFERROR(IF(AG33&lt;&gt;"",": "&amp;VLOOKUP(AG33,#REF!,2,0),""),"")</f>
        <v/>
      </c>
      <c r="AI33" s="414"/>
      <c r="AJ33" s="413"/>
      <c r="AK33" s="425"/>
    </row>
    <row r="34" spans="1:37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3220</v>
      </c>
      <c r="AG34" s="285" t="s">
        <v>3814</v>
      </c>
      <c r="AH34" s="285" t="str">
        <f>IFERROR(IF(AG34&lt;&gt;"",": "&amp;VLOOKUP(AG34,#REF!,2,0),""),"")</f>
        <v/>
      </c>
      <c r="AI34" s="422"/>
      <c r="AJ34" s="423"/>
      <c r="AK34" s="429"/>
    </row>
    <row r="35" spans="1:37" ht="15.75" customHeight="1" x14ac:dyDescent="0.4">
      <c r="A35" s="104"/>
      <c r="B35" s="52"/>
      <c r="C35" s="784" t="s">
        <v>1</v>
      </c>
      <c r="D35" s="25" t="s">
        <v>3220</v>
      </c>
      <c r="E35" s="26">
        <v>4</v>
      </c>
      <c r="F35" s="26"/>
      <c r="G35" s="108" t="s">
        <v>50</v>
      </c>
      <c r="H35" s="25" t="s">
        <v>3220</v>
      </c>
      <c r="I35" s="27">
        <v>4</v>
      </c>
      <c r="J35" s="28"/>
      <c r="K35" s="107" t="s">
        <v>50</v>
      </c>
      <c r="L35" s="25"/>
      <c r="M35" s="28"/>
      <c r="N35" s="28"/>
      <c r="O35" s="107"/>
      <c r="P35" s="25" t="s">
        <v>3217</v>
      </c>
      <c r="Q35" s="27">
        <v>4</v>
      </c>
      <c r="R35" s="28"/>
      <c r="S35" s="107" t="s">
        <v>1250</v>
      </c>
      <c r="T35" s="25" t="s">
        <v>3217</v>
      </c>
      <c r="U35" s="28">
        <v>4</v>
      </c>
      <c r="V35" s="28"/>
      <c r="W35" s="107" t="s">
        <v>1250</v>
      </c>
      <c r="X35" s="25" t="s">
        <v>3217</v>
      </c>
      <c r="Y35" s="28">
        <v>4</v>
      </c>
      <c r="Z35" s="28"/>
      <c r="AA35" s="107" t="s">
        <v>1250</v>
      </c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  <c r="AI35" s="419"/>
      <c r="AJ35" s="420"/>
      <c r="AK35" s="430"/>
    </row>
    <row r="36" spans="1:37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  <c r="AI36" s="431"/>
      <c r="AJ36" s="432"/>
      <c r="AK36" s="433"/>
    </row>
    <row r="37" spans="1:37" ht="15.75" customHeight="1" x14ac:dyDescent="0.4">
      <c r="A37" s="102">
        <v>8</v>
      </c>
      <c r="B37" s="51" t="s">
        <v>4667</v>
      </c>
      <c r="C37" s="780" t="s">
        <v>0</v>
      </c>
      <c r="D37" s="15" t="s">
        <v>3241</v>
      </c>
      <c r="E37" s="16">
        <v>4</v>
      </c>
      <c r="F37" s="16"/>
      <c r="G37" s="112" t="s">
        <v>6</v>
      </c>
      <c r="H37" s="15" t="s">
        <v>3241</v>
      </c>
      <c r="I37" s="17">
        <v>4</v>
      </c>
      <c r="J37" s="18"/>
      <c r="K37" s="111" t="s">
        <v>6</v>
      </c>
      <c r="L37" s="18" t="s">
        <v>3241</v>
      </c>
      <c r="M37" s="18">
        <v>4</v>
      </c>
      <c r="N37" s="18"/>
      <c r="O37" s="111" t="s">
        <v>6</v>
      </c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3241</v>
      </c>
      <c r="AG37" s="284" t="s">
        <v>3810</v>
      </c>
      <c r="AH37" s="284" t="str">
        <f>IFERROR(IF(AG37&lt;&gt;"",": "&amp;VLOOKUP(AG37,#REF!,2,0),""),"")</f>
        <v/>
      </c>
      <c r="AI37" s="386"/>
      <c r="AJ37" s="413"/>
      <c r="AK37" s="425"/>
    </row>
    <row r="38" spans="1:37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  <c r="AI38" s="416"/>
      <c r="AJ38" s="417"/>
      <c r="AK38" s="434"/>
    </row>
    <row r="39" spans="1:37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  <c r="AI39" s="419"/>
      <c r="AJ39" s="420"/>
      <c r="AK39" s="421"/>
    </row>
    <row r="40" spans="1:37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  <c r="AI40" s="410"/>
      <c r="AJ40" s="411"/>
      <c r="AK40" s="411"/>
    </row>
    <row r="41" spans="1:37" ht="15.75" customHeight="1" x14ac:dyDescent="0.4">
      <c r="A41" s="102">
        <v>9</v>
      </c>
      <c r="B41" s="51" t="s">
        <v>4668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3241</v>
      </c>
      <c r="AG41" s="284" t="s">
        <v>3810</v>
      </c>
      <c r="AH41" s="284" t="str">
        <f>IFERROR(IF(AG41&lt;&gt;"",": "&amp;VLOOKUP(AG41,#REF!,2,0),""),"")</f>
        <v/>
      </c>
      <c r="AI41" s="395"/>
      <c r="AJ41" s="396"/>
      <c r="AK41" s="396"/>
    </row>
    <row r="42" spans="1:37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  <c r="AI42" s="428"/>
      <c r="AJ42" s="428"/>
      <c r="AK42" s="428"/>
    </row>
    <row r="43" spans="1:37" ht="15.75" customHeight="1" x14ac:dyDescent="0.4">
      <c r="A43" s="104"/>
      <c r="B43" s="52"/>
      <c r="C43" s="784" t="s">
        <v>1</v>
      </c>
      <c r="D43" s="25" t="s">
        <v>3241</v>
      </c>
      <c r="E43" s="26">
        <v>4</v>
      </c>
      <c r="F43" s="26"/>
      <c r="G43" s="108" t="s">
        <v>6</v>
      </c>
      <c r="H43" s="25" t="s">
        <v>3241</v>
      </c>
      <c r="I43" s="27">
        <v>4</v>
      </c>
      <c r="J43" s="28"/>
      <c r="K43" s="107" t="s">
        <v>6</v>
      </c>
      <c r="L43" s="28" t="s">
        <v>3241</v>
      </c>
      <c r="M43" s="28">
        <v>4</v>
      </c>
      <c r="N43" s="28"/>
      <c r="O43" s="107" t="s">
        <v>6</v>
      </c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  <c r="AI43" s="435"/>
      <c r="AJ43" s="435"/>
      <c r="AK43" s="436"/>
    </row>
    <row r="44" spans="1:37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  <c r="AI44" s="437"/>
      <c r="AJ44" s="437"/>
      <c r="AK44" s="438"/>
    </row>
    <row r="45" spans="1:37" ht="15.75" customHeight="1" x14ac:dyDescent="0.4">
      <c r="A45" s="102">
        <v>10</v>
      </c>
      <c r="B45" s="51" t="s">
        <v>4964</v>
      </c>
      <c r="C45" s="780" t="s">
        <v>0</v>
      </c>
      <c r="D45" s="15" t="s">
        <v>3214</v>
      </c>
      <c r="E45" s="16">
        <v>4</v>
      </c>
      <c r="F45" s="16"/>
      <c r="G45" s="112" t="s">
        <v>19</v>
      </c>
      <c r="H45" s="15" t="s">
        <v>3214</v>
      </c>
      <c r="I45" s="17">
        <v>4</v>
      </c>
      <c r="J45" s="18"/>
      <c r="K45" s="111" t="s">
        <v>19</v>
      </c>
      <c r="L45" s="15" t="s">
        <v>3214</v>
      </c>
      <c r="M45" s="18">
        <v>4</v>
      </c>
      <c r="N45" s="18"/>
      <c r="O45" s="111" t="s">
        <v>19</v>
      </c>
      <c r="P45" s="34" t="s">
        <v>3211</v>
      </c>
      <c r="Q45" s="35">
        <v>4</v>
      </c>
      <c r="R45" s="36"/>
      <c r="S45" s="111" t="s">
        <v>7</v>
      </c>
      <c r="T45" s="15" t="s">
        <v>3211</v>
      </c>
      <c r="U45" s="18">
        <v>4</v>
      </c>
      <c r="V45" s="18"/>
      <c r="W45" s="111" t="s">
        <v>7</v>
      </c>
      <c r="X45" s="18" t="s">
        <v>3211</v>
      </c>
      <c r="Y45" s="18">
        <v>4</v>
      </c>
      <c r="Z45" s="18"/>
      <c r="AA45" s="111" t="s">
        <v>7</v>
      </c>
      <c r="AB45" s="15"/>
      <c r="AC45" s="17"/>
      <c r="AD45" s="18"/>
      <c r="AE45" s="290"/>
      <c r="AF45" s="287" t="s">
        <v>3211</v>
      </c>
      <c r="AG45" s="284" t="s">
        <v>4829</v>
      </c>
      <c r="AH45" s="284" t="str">
        <f>IFERROR(IF(AG45&lt;&gt;"",": "&amp;VLOOKUP(AG45,#REF!,2,0),""),"")</f>
        <v/>
      </c>
      <c r="AI45" s="426"/>
      <c r="AJ45" s="427"/>
      <c r="AK45" s="427"/>
    </row>
    <row r="46" spans="1:37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 t="s">
        <v>3214</v>
      </c>
      <c r="AG46" s="285" t="s">
        <v>4830</v>
      </c>
      <c r="AH46" s="285" t="str">
        <f>IFERROR(IF(AG46&lt;&gt;"",": "&amp;VLOOKUP(AG46,#REF!,2,0),""),"")</f>
        <v/>
      </c>
      <c r="AI46" s="428"/>
      <c r="AJ46" s="428"/>
      <c r="AK46" s="428"/>
    </row>
    <row r="47" spans="1:37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  <c r="AI47" s="395"/>
      <c r="AJ47" s="396"/>
      <c r="AK47" s="396"/>
    </row>
    <row r="48" spans="1:37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  <c r="AI48" s="411"/>
      <c r="AJ48" s="411"/>
      <c r="AK48" s="411"/>
    </row>
    <row r="49" spans="1:37" ht="15.75" customHeight="1" x14ac:dyDescent="0.4">
      <c r="A49" s="102">
        <v>11</v>
      </c>
      <c r="B49" s="51" t="s">
        <v>4965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3211</v>
      </c>
      <c r="AG49" s="284" t="s">
        <v>4829</v>
      </c>
      <c r="AH49" s="284" t="str">
        <f>IFERROR(IF(AG49&lt;&gt;"",": "&amp;VLOOKUP(AG49,#REF!,2,0),""),"")</f>
        <v/>
      </c>
      <c r="AI49" s="428"/>
      <c r="AJ49" s="428"/>
      <c r="AK49" s="428"/>
    </row>
    <row r="50" spans="1:37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3214</v>
      </c>
      <c r="AG50" s="285" t="s">
        <v>4830</v>
      </c>
      <c r="AH50" s="285" t="str">
        <f>IFERROR(IF(AG50&lt;&gt;"",": "&amp;VLOOKUP(AG50,#REF!,2,0),""),"")</f>
        <v/>
      </c>
      <c r="AI50" s="428"/>
      <c r="AJ50" s="428"/>
      <c r="AK50" s="428"/>
    </row>
    <row r="51" spans="1:37" ht="15.75" customHeight="1" x14ac:dyDescent="0.4">
      <c r="A51" s="104"/>
      <c r="B51" s="52"/>
      <c r="C51" s="784" t="s">
        <v>1</v>
      </c>
      <c r="D51" s="25" t="s">
        <v>3214</v>
      </c>
      <c r="E51" s="26">
        <v>4</v>
      </c>
      <c r="F51" s="26"/>
      <c r="G51" s="108" t="s">
        <v>19</v>
      </c>
      <c r="H51" s="25" t="s">
        <v>3214</v>
      </c>
      <c r="I51" s="27">
        <v>4</v>
      </c>
      <c r="J51" s="28"/>
      <c r="K51" s="107" t="s">
        <v>19</v>
      </c>
      <c r="L51" s="25" t="s">
        <v>3214</v>
      </c>
      <c r="M51" s="28">
        <v>4</v>
      </c>
      <c r="N51" s="28"/>
      <c r="O51" s="107" t="s">
        <v>19</v>
      </c>
      <c r="P51" s="25" t="s">
        <v>3211</v>
      </c>
      <c r="Q51" s="27">
        <v>4</v>
      </c>
      <c r="R51" s="28"/>
      <c r="S51" s="107" t="s">
        <v>7</v>
      </c>
      <c r="T51" s="25" t="s">
        <v>3211</v>
      </c>
      <c r="U51" s="28">
        <v>4</v>
      </c>
      <c r="V51" s="28"/>
      <c r="W51" s="107" t="s">
        <v>7</v>
      </c>
      <c r="X51" s="25" t="s">
        <v>3211</v>
      </c>
      <c r="Y51" s="28">
        <v>4</v>
      </c>
      <c r="Z51" s="28"/>
      <c r="AA51" s="107" t="s">
        <v>7</v>
      </c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  <c r="AI51" s="396"/>
      <c r="AJ51" s="396"/>
      <c r="AK51" s="439"/>
    </row>
    <row r="52" spans="1:37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  <c r="AI52" s="411"/>
      <c r="AJ52" s="411"/>
      <c r="AK52" s="440"/>
    </row>
    <row r="53" spans="1:37" ht="15.75" customHeight="1" x14ac:dyDescent="0.4">
      <c r="A53" s="102">
        <v>12</v>
      </c>
      <c r="B53" s="51" t="s">
        <v>4966</v>
      </c>
      <c r="C53" s="780" t="s">
        <v>0</v>
      </c>
      <c r="D53" s="15" t="s">
        <v>3211</v>
      </c>
      <c r="E53" s="16">
        <v>4</v>
      </c>
      <c r="F53" s="16"/>
      <c r="G53" s="112" t="s">
        <v>7</v>
      </c>
      <c r="H53" s="15" t="s">
        <v>3211</v>
      </c>
      <c r="I53" s="17">
        <v>4</v>
      </c>
      <c r="J53" s="18"/>
      <c r="K53" s="111" t="s">
        <v>7</v>
      </c>
      <c r="L53" s="18" t="s">
        <v>3211</v>
      </c>
      <c r="M53" s="18">
        <v>4</v>
      </c>
      <c r="N53" s="18"/>
      <c r="O53" s="111" t="s">
        <v>7</v>
      </c>
      <c r="P53" s="15"/>
      <c r="Q53" s="17"/>
      <c r="R53" s="18"/>
      <c r="S53" s="111"/>
      <c r="T53" s="15" t="s">
        <v>3522</v>
      </c>
      <c r="U53" s="18">
        <v>4</v>
      </c>
      <c r="V53" s="18"/>
      <c r="W53" s="111" t="s">
        <v>19</v>
      </c>
      <c r="X53" s="15" t="s">
        <v>3522</v>
      </c>
      <c r="Y53" s="18">
        <v>4</v>
      </c>
      <c r="Z53" s="18"/>
      <c r="AA53" s="111" t="s">
        <v>19</v>
      </c>
      <c r="AB53" s="15"/>
      <c r="AC53" s="17"/>
      <c r="AD53" s="18"/>
      <c r="AE53" s="290"/>
      <c r="AF53" s="287" t="s">
        <v>3522</v>
      </c>
      <c r="AG53" s="284" t="s">
        <v>4828</v>
      </c>
      <c r="AH53" s="284" t="str">
        <f>IFERROR(IF(AG53&lt;&gt;"",": "&amp;VLOOKUP(AG53,#REF!,2,0),""),"")</f>
        <v/>
      </c>
      <c r="AI53" s="387"/>
      <c r="AJ53" s="387"/>
      <c r="AK53" s="388"/>
    </row>
    <row r="54" spans="1:37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3211</v>
      </c>
      <c r="AG54" s="285" t="s">
        <v>4829</v>
      </c>
      <c r="AH54" s="285" t="str">
        <f>IFERROR(IF(AG54&lt;&gt;"",": "&amp;VLOOKUP(AG54,#REF!,2,0),""),"")</f>
        <v/>
      </c>
      <c r="AI54" s="389"/>
      <c r="AJ54" s="389"/>
      <c r="AK54" s="390"/>
    </row>
    <row r="55" spans="1:37" ht="15.75" customHeight="1" x14ac:dyDescent="0.4">
      <c r="A55" s="104"/>
      <c r="B55" s="52"/>
      <c r="C55" s="784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  <c r="AI55" s="419"/>
      <c r="AJ55" s="420"/>
      <c r="AK55" s="430"/>
    </row>
    <row r="56" spans="1:37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  <c r="AI56" s="431"/>
      <c r="AJ56" s="432"/>
      <c r="AK56" s="433"/>
    </row>
    <row r="57" spans="1:37" ht="15.75" customHeight="1" x14ac:dyDescent="0.4">
      <c r="A57" s="102">
        <v>13</v>
      </c>
      <c r="B57" s="51" t="s">
        <v>4967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3522</v>
      </c>
      <c r="AG57" s="284" t="s">
        <v>4828</v>
      </c>
      <c r="AH57" s="284" t="str">
        <f>IFERROR(IF(AG57&lt;&gt;"",": "&amp;VLOOKUP(AG57,#REF!,2,0),""),"")</f>
        <v/>
      </c>
      <c r="AI57" s="387"/>
      <c r="AJ57" s="387"/>
      <c r="AK57" s="388"/>
    </row>
    <row r="58" spans="1:37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3211</v>
      </c>
      <c r="AG58" s="285" t="s">
        <v>4829</v>
      </c>
      <c r="AH58" s="285" t="str">
        <f>IFERROR(IF(AG58&lt;&gt;"",": "&amp;VLOOKUP(AG58,#REF!,2,0),""),"")</f>
        <v/>
      </c>
      <c r="AI58" s="389"/>
      <c r="AJ58" s="389"/>
      <c r="AK58" s="390"/>
    </row>
    <row r="59" spans="1:37" ht="15.75" customHeight="1" x14ac:dyDescent="0.4">
      <c r="A59" s="104"/>
      <c r="B59" s="52"/>
      <c r="C59" s="784" t="s">
        <v>1</v>
      </c>
      <c r="D59" s="25" t="s">
        <v>3211</v>
      </c>
      <c r="E59" s="26">
        <v>4</v>
      </c>
      <c r="F59" s="26"/>
      <c r="G59" s="108" t="s">
        <v>7</v>
      </c>
      <c r="H59" s="25" t="s">
        <v>3211</v>
      </c>
      <c r="I59" s="27">
        <v>4</v>
      </c>
      <c r="J59" s="28"/>
      <c r="K59" s="107" t="s">
        <v>7</v>
      </c>
      <c r="L59" s="25" t="s">
        <v>3211</v>
      </c>
      <c r="M59" s="28">
        <v>4</v>
      </c>
      <c r="N59" s="28"/>
      <c r="O59" s="107" t="s">
        <v>7</v>
      </c>
      <c r="P59" s="25" t="s">
        <v>3522</v>
      </c>
      <c r="Q59" s="27">
        <v>4</v>
      </c>
      <c r="R59" s="28"/>
      <c r="S59" s="107" t="s">
        <v>19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  <c r="AI59" s="400"/>
      <c r="AJ59" s="400"/>
      <c r="AK59" s="401"/>
    </row>
    <row r="60" spans="1:37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  <c r="AI60" s="398"/>
      <c r="AJ60" s="398"/>
      <c r="AK60" s="407"/>
    </row>
    <row r="61" spans="1:37" ht="15.75" customHeight="1" x14ac:dyDescent="0.4">
      <c r="A61" s="102">
        <v>14</v>
      </c>
      <c r="B61" s="51" t="s">
        <v>4968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 t="s">
        <v>3194</v>
      </c>
      <c r="M61" s="18">
        <v>5</v>
      </c>
      <c r="N61" s="18"/>
      <c r="O61" s="111" t="s">
        <v>5022</v>
      </c>
      <c r="P61" s="34" t="s">
        <v>3194</v>
      </c>
      <c r="Q61" s="35">
        <v>5</v>
      </c>
      <c r="R61" s="36"/>
      <c r="S61" s="111" t="s">
        <v>5022</v>
      </c>
      <c r="T61" s="15" t="s">
        <v>3194</v>
      </c>
      <c r="U61" s="18">
        <v>5</v>
      </c>
      <c r="V61" s="18"/>
      <c r="W61" s="111" t="s">
        <v>5022</v>
      </c>
      <c r="X61" s="18"/>
      <c r="Y61" s="18"/>
      <c r="Z61" s="18"/>
      <c r="AA61" s="111"/>
      <c r="AB61" s="15"/>
      <c r="AC61" s="17"/>
      <c r="AD61" s="18"/>
      <c r="AE61" s="290"/>
      <c r="AF61" s="287" t="s">
        <v>3194</v>
      </c>
      <c r="AG61" s="284" t="s">
        <v>4826</v>
      </c>
      <c r="AH61" s="284" t="str">
        <f>IFERROR(IF(AG61&lt;&gt;"",": "&amp;VLOOKUP(AG61,#REF!,2,0),""),"")</f>
        <v/>
      </c>
    </row>
    <row r="62" spans="1:37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7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7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15</v>
      </c>
      <c r="B65" s="51" t="s">
        <v>4969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3194</v>
      </c>
      <c r="AG65" s="284" t="s">
        <v>4826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409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 t="s">
        <v>3194</v>
      </c>
      <c r="M67" s="28">
        <v>5</v>
      </c>
      <c r="N67" s="28"/>
      <c r="O67" s="107" t="s">
        <v>5022</v>
      </c>
      <c r="P67" s="30" t="s">
        <v>3194</v>
      </c>
      <c r="Q67" s="31">
        <v>5</v>
      </c>
      <c r="R67" s="28"/>
      <c r="S67" s="107" t="s">
        <v>5022</v>
      </c>
      <c r="T67" s="25" t="s">
        <v>3194</v>
      </c>
      <c r="U67" s="28">
        <v>5</v>
      </c>
      <c r="V67" s="28"/>
      <c r="W67" s="107" t="s">
        <v>5022</v>
      </c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4">
      <c r="A69" s="102">
        <v>16</v>
      </c>
      <c r="B69" s="51" t="s">
        <v>4925</v>
      </c>
      <c r="C69" s="780" t="s">
        <v>0</v>
      </c>
      <c r="D69" s="15" t="s">
        <v>3220</v>
      </c>
      <c r="E69" s="16">
        <v>4</v>
      </c>
      <c r="F69" s="16"/>
      <c r="G69" s="112" t="s">
        <v>4976</v>
      </c>
      <c r="H69" s="15" t="s">
        <v>3220</v>
      </c>
      <c r="I69" s="17">
        <v>4</v>
      </c>
      <c r="J69" s="18"/>
      <c r="K69" s="111" t="s">
        <v>4976</v>
      </c>
      <c r="L69" s="18" t="s">
        <v>3220</v>
      </c>
      <c r="M69" s="18">
        <v>4</v>
      </c>
      <c r="N69" s="18"/>
      <c r="O69" s="111" t="s">
        <v>4976</v>
      </c>
      <c r="P69" s="15" t="s">
        <v>3220</v>
      </c>
      <c r="Q69" s="17">
        <v>4</v>
      </c>
      <c r="R69" s="18"/>
      <c r="S69" s="111" t="s">
        <v>4976</v>
      </c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3220</v>
      </c>
      <c r="AG69" s="284" t="s">
        <v>4831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409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17</v>
      </c>
      <c r="B73" s="51" t="s">
        <v>4926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3220</v>
      </c>
      <c r="AG73" s="284" t="s">
        <v>4831</v>
      </c>
      <c r="AH73" s="284"/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5.75" customHeight="1" x14ac:dyDescent="0.4">
      <c r="A75" s="104"/>
      <c r="B75" s="52"/>
      <c r="C75" s="784" t="s">
        <v>1</v>
      </c>
      <c r="D75" s="25" t="s">
        <v>3220</v>
      </c>
      <c r="E75" s="26">
        <v>4</v>
      </c>
      <c r="F75" s="26"/>
      <c r="G75" s="108" t="s">
        <v>4976</v>
      </c>
      <c r="H75" s="25" t="s">
        <v>3220</v>
      </c>
      <c r="I75" s="27">
        <v>4</v>
      </c>
      <c r="J75" s="28"/>
      <c r="K75" s="107" t="s">
        <v>4976</v>
      </c>
      <c r="L75" s="25" t="s">
        <v>3220</v>
      </c>
      <c r="M75" s="28">
        <v>4</v>
      </c>
      <c r="N75" s="28"/>
      <c r="O75" s="107" t="s">
        <v>4976</v>
      </c>
      <c r="P75" s="25" t="s">
        <v>3220</v>
      </c>
      <c r="Q75" s="27">
        <v>4</v>
      </c>
      <c r="R75" s="28"/>
      <c r="S75" s="107" t="s">
        <v>4976</v>
      </c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5.75" customHeight="1" x14ac:dyDescent="0.4">
      <c r="A77" s="102">
        <v>18</v>
      </c>
      <c r="B77" s="51" t="s">
        <v>5075</v>
      </c>
      <c r="C77" s="780" t="s">
        <v>0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 t="s">
        <v>3191</v>
      </c>
      <c r="AC77" s="17">
        <v>5</v>
      </c>
      <c r="AD77" s="18"/>
      <c r="AE77" s="290" t="s">
        <v>2155</v>
      </c>
      <c r="AF77" s="287" t="s">
        <v>3191</v>
      </c>
      <c r="AG77" s="284" t="s">
        <v>4775</v>
      </c>
      <c r="AH77" s="284"/>
    </row>
    <row r="78" spans="1:34" ht="15.75" customHeight="1" x14ac:dyDescent="0.4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4" ht="15.75" customHeight="1" x14ac:dyDescent="0.4">
      <c r="A79" s="104"/>
      <c r="B79" s="52"/>
      <c r="C79" s="784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 t="s">
        <v>3191</v>
      </c>
      <c r="Y79" s="28">
        <v>5</v>
      </c>
      <c r="Z79" s="28"/>
      <c r="AA79" s="107" t="s">
        <v>2155</v>
      </c>
      <c r="AB79" s="25" t="s">
        <v>3191</v>
      </c>
      <c r="AC79" s="27">
        <v>5</v>
      </c>
      <c r="AD79" s="28"/>
      <c r="AE79" s="292" t="s">
        <v>2155</v>
      </c>
      <c r="AF79" s="288"/>
      <c r="AG79" s="285"/>
      <c r="AH79" s="285"/>
    </row>
    <row r="80" spans="1:34" ht="15.7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1" ht="15.75" customHeight="1" x14ac:dyDescent="0.4">
      <c r="A81" s="487"/>
      <c r="B81" s="734"/>
      <c r="C81" s="487"/>
      <c r="D81" s="487" t="s">
        <v>4976</v>
      </c>
      <c r="E81" s="487" t="s">
        <v>4975</v>
      </c>
      <c r="F81" s="487"/>
      <c r="G81" s="487"/>
      <c r="H81" s="487" t="s">
        <v>5022</v>
      </c>
      <c r="I81" s="487" t="s">
        <v>5023</v>
      </c>
      <c r="J81" s="487"/>
      <c r="K81" s="487"/>
      <c r="L81" s="487" t="s">
        <v>6</v>
      </c>
      <c r="M81" s="487" t="s">
        <v>2227</v>
      </c>
      <c r="N81" s="487"/>
      <c r="O81" s="487"/>
      <c r="P81" s="487" t="s">
        <v>7</v>
      </c>
      <c r="Q81" s="487" t="s">
        <v>2225</v>
      </c>
      <c r="R81" s="487"/>
      <c r="S81" s="487"/>
      <c r="T81" s="487" t="s">
        <v>50</v>
      </c>
      <c r="U81" s="487" t="s">
        <v>2232</v>
      </c>
      <c r="V81" s="487"/>
      <c r="W81" s="487"/>
      <c r="X81" s="487" t="s">
        <v>19</v>
      </c>
      <c r="Y81" s="487" t="s">
        <v>2223</v>
      </c>
      <c r="Z81" s="487"/>
      <c r="AA81" s="487"/>
      <c r="AB81" s="487"/>
      <c r="AC81" s="487"/>
      <c r="AD81" s="487"/>
      <c r="AE81" s="487"/>
    </row>
    <row r="82" spans="1:31" ht="15.75" customHeight="1" x14ac:dyDescent="0.4">
      <c r="A82" s="487"/>
      <c r="B82" s="734"/>
      <c r="C82" s="487"/>
      <c r="D82" s="487" t="s">
        <v>1250</v>
      </c>
      <c r="E82" s="487" t="s">
        <v>1251</v>
      </c>
      <c r="F82" s="487"/>
      <c r="G82" s="487"/>
      <c r="H82" s="487" t="s">
        <v>2200</v>
      </c>
      <c r="I82" s="487" t="s">
        <v>2201</v>
      </c>
      <c r="J82" s="487"/>
      <c r="K82" s="487"/>
      <c r="L82" s="487" t="s">
        <v>2155</v>
      </c>
      <c r="M82" s="487" t="s">
        <v>135</v>
      </c>
      <c r="N82" s="487"/>
      <c r="O82" s="487"/>
      <c r="P82" s="487" t="s">
        <v>4687</v>
      </c>
      <c r="Q82" s="487" t="s">
        <v>4690</v>
      </c>
      <c r="R82" s="487"/>
      <c r="S82" s="487"/>
      <c r="T82" s="487" t="s">
        <v>2166</v>
      </c>
      <c r="U82" s="487" t="s">
        <v>2167</v>
      </c>
      <c r="V82" s="487"/>
      <c r="W82" s="487"/>
      <c r="X82" s="487" t="s">
        <v>2150</v>
      </c>
      <c r="Y82" s="487" t="s">
        <v>2171</v>
      </c>
      <c r="Z82" s="487"/>
      <c r="AA82" s="487"/>
      <c r="AB82" s="487"/>
      <c r="AC82" s="487"/>
      <c r="AD82" s="487"/>
      <c r="AE82" s="487"/>
    </row>
    <row r="83" spans="1:31" ht="15.75" customHeight="1" x14ac:dyDescent="0.4">
      <c r="A83" s="487"/>
      <c r="B83" s="734"/>
      <c r="C83" s="487"/>
      <c r="D83" s="487" t="s">
        <v>2173</v>
      </c>
      <c r="E83" s="487" t="s">
        <v>2174</v>
      </c>
      <c r="F83" s="487"/>
      <c r="G83" s="487"/>
      <c r="H83" s="487" t="s">
        <v>599</v>
      </c>
      <c r="I83" s="487" t="s">
        <v>205</v>
      </c>
      <c r="J83" s="487"/>
      <c r="K83" s="487"/>
      <c r="L83" s="487"/>
      <c r="M83" s="487"/>
      <c r="N83" s="487"/>
      <c r="O83" s="487"/>
      <c r="P83" s="487"/>
      <c r="Q83" s="487"/>
      <c r="R83" s="487"/>
      <c r="S83" s="487"/>
      <c r="T83" s="487"/>
      <c r="U83" s="487"/>
      <c r="V83" s="487"/>
      <c r="W83" s="487"/>
      <c r="X83" s="487"/>
      <c r="Y83" s="487"/>
      <c r="Z83" s="487"/>
      <c r="AA83" s="487"/>
      <c r="AB83" s="487"/>
      <c r="AC83" s="487"/>
      <c r="AD83" s="487"/>
      <c r="AE83" s="487"/>
    </row>
    <row r="84" spans="1:31" ht="15.75" customHeight="1" x14ac:dyDescent="0.4">
      <c r="A84" s="487"/>
      <c r="B84" s="734"/>
      <c r="C84" s="487"/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7"/>
      <c r="Q84" s="487"/>
      <c r="R84" s="487"/>
      <c r="S84" s="487"/>
      <c r="T84" s="487"/>
      <c r="U84" s="487"/>
      <c r="V84" s="487"/>
      <c r="W84" s="487"/>
      <c r="X84" s="487"/>
      <c r="Y84" s="487"/>
      <c r="Z84" s="487"/>
      <c r="AA84" s="487"/>
      <c r="AB84" s="487"/>
      <c r="AC84" s="487"/>
      <c r="AD84" s="487"/>
      <c r="AE84" s="487"/>
    </row>
    <row r="85" spans="1:31" ht="15.75" customHeight="1" x14ac:dyDescent="0.4">
      <c r="A85" s="487"/>
      <c r="B85" s="734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7"/>
      <c r="S85" s="487"/>
      <c r="T85" s="487"/>
      <c r="U85" s="487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</row>
    <row r="263" spans="3:28" ht="15.75" customHeight="1" x14ac:dyDescent="0.4">
      <c r="C263" s="1" t="s">
        <v>6</v>
      </c>
      <c r="D263" s="1" t="s">
        <v>67</v>
      </c>
      <c r="G263" s="1" t="s">
        <v>10</v>
      </c>
      <c r="H263" s="1" t="s">
        <v>79</v>
      </c>
      <c r="K263" s="1" t="s">
        <v>3</v>
      </c>
      <c r="L263" s="1" t="s">
        <v>76</v>
      </c>
      <c r="O263" s="1" t="s">
        <v>50</v>
      </c>
      <c r="P263" s="1" t="s">
        <v>140</v>
      </c>
      <c r="S263" s="1" t="s">
        <v>8</v>
      </c>
      <c r="T263" s="1" t="s">
        <v>77</v>
      </c>
      <c r="W263" s="1" t="s">
        <v>19</v>
      </c>
      <c r="X263" s="1" t="s">
        <v>57</v>
      </c>
      <c r="AA263" s="1" t="s">
        <v>820</v>
      </c>
      <c r="AB263" s="1" t="s">
        <v>823</v>
      </c>
    </row>
  </sheetData>
  <mergeCells count="50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71:C72"/>
    <mergeCell ref="C65:C66"/>
    <mergeCell ref="C73:C74"/>
    <mergeCell ref="C35:C36"/>
    <mergeCell ref="C31:C32"/>
    <mergeCell ref="C25:C26"/>
    <mergeCell ref="C29:C30"/>
    <mergeCell ref="C33:C34"/>
    <mergeCell ref="C27:C28"/>
    <mergeCell ref="C37:C38"/>
    <mergeCell ref="C67:C68"/>
    <mergeCell ref="C47:C48"/>
    <mergeCell ref="C63:C64"/>
    <mergeCell ref="C59:C60"/>
    <mergeCell ref="C77:C78"/>
    <mergeCell ref="C79:C80"/>
    <mergeCell ref="C75:C76"/>
    <mergeCell ref="C39:C40"/>
    <mergeCell ref="C57:C58"/>
    <mergeCell ref="C43:C44"/>
    <mergeCell ref="C41:C42"/>
    <mergeCell ref="C69:C70"/>
    <mergeCell ref="C45:C46"/>
    <mergeCell ref="C51:C52"/>
    <mergeCell ref="C61:C62"/>
    <mergeCell ref="C49:C50"/>
    <mergeCell ref="C53:C54"/>
    <mergeCell ref="C55:C56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8"/>
  <sheetViews>
    <sheetView view="pageBreakPreview" zoomScale="115" zoomScaleNormal="100" zoomScaleSheetLayoutView="115" workbookViewId="0">
      <selection activeCell="A5" sqref="A5:AH84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297" customWidth="1"/>
    <col min="6" max="6" width="5" style="115" customWidth="1"/>
    <col min="7" max="7" width="4.26953125" style="115" customWidth="1"/>
    <col min="8" max="8" width="6.26953125" style="1" customWidth="1"/>
    <col min="9" max="9" width="3" style="1" customWidth="1"/>
    <col min="10" max="10" width="5.7265625" style="115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5" customWidth="1"/>
    <col min="15" max="15" width="3.81640625" style="1" customWidth="1"/>
    <col min="16" max="16" width="5.453125" style="1" customWidth="1"/>
    <col min="17" max="17" width="2.453125" style="115" customWidth="1"/>
    <col min="18" max="18" width="5.453125" style="115" customWidth="1"/>
    <col min="19" max="19" width="4.1796875" style="1" customWidth="1"/>
    <col min="20" max="20" width="5.7265625" style="1" customWidth="1"/>
    <col min="21" max="21" width="3.453125" style="115" customWidth="1"/>
    <col min="22" max="22" width="5.453125" style="115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281" customWidth="1"/>
    <col min="33" max="33" width="10.1796875" style="282" hidden="1" customWidth="1"/>
    <col min="34" max="34" width="19.26953125" style="283" customWidth="1"/>
    <col min="35" max="36" width="4.7265625" style="246" customWidth="1"/>
    <col min="37" max="37" width="4.7265625" style="244" customWidth="1"/>
    <col min="38" max="16384" width="9.1796875" style="1"/>
  </cols>
  <sheetData>
    <row r="1" spans="1:37" ht="20.25" customHeight="1" x14ac:dyDescent="0.45">
      <c r="A1" s="822" t="s">
        <v>3598</v>
      </c>
      <c r="B1" s="822"/>
      <c r="C1" s="822"/>
      <c r="D1" s="822"/>
      <c r="E1" s="123"/>
      <c r="F1" s="123"/>
      <c r="G1" s="123"/>
      <c r="H1" s="819" t="s">
        <v>572</v>
      </c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79"/>
      <c r="Z1" s="79"/>
      <c r="AF1" s="80" t="s">
        <v>4910</v>
      </c>
    </row>
    <row r="2" spans="1:37" ht="14.25" customHeight="1" x14ac:dyDescent="0.4">
      <c r="A2" s="822"/>
      <c r="B2" s="822"/>
      <c r="C2" s="822"/>
      <c r="D2" s="822"/>
      <c r="E2" s="345"/>
      <c r="F2" s="124"/>
      <c r="G2" s="346"/>
      <c r="H2" s="790" t="str">
        <f>'DL1'!H2:X2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6"/>
      <c r="Z2" s="56"/>
      <c r="AA2" s="56"/>
      <c r="AB2" s="56"/>
      <c r="AC2" s="84"/>
      <c r="AD2" s="84"/>
      <c r="AE2" s="85"/>
    </row>
    <row r="3" spans="1:37" ht="14.25" customHeight="1" x14ac:dyDescent="0.4">
      <c r="B3" s="81"/>
      <c r="C3" s="82"/>
      <c r="D3" s="242"/>
      <c r="E3" s="345"/>
      <c r="F3" s="124"/>
      <c r="G3" s="124"/>
      <c r="H3" s="820" t="s">
        <v>4662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6"/>
      <c r="Z3" s="86"/>
      <c r="AA3" s="86"/>
      <c r="AB3" s="86"/>
      <c r="AC3" s="87"/>
      <c r="AD3" s="87"/>
      <c r="AE3" s="85"/>
      <c r="AF3" s="1">
        <f>COUNT(A5:A84)*4+4</f>
        <v>84</v>
      </c>
    </row>
    <row r="4" spans="1:37" s="2" customFormat="1" ht="15.75" customHeight="1" x14ac:dyDescent="0.35">
      <c r="A4" s="186" t="s">
        <v>17</v>
      </c>
      <c r="B4" s="114" t="s">
        <v>27</v>
      </c>
      <c r="C4" s="187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0" t="s">
        <v>26</v>
      </c>
      <c r="AC4" s="811"/>
      <c r="AD4" s="811"/>
      <c r="AE4" s="812"/>
      <c r="AF4" s="808" t="s">
        <v>1239</v>
      </c>
      <c r="AG4" s="808"/>
      <c r="AH4" s="809"/>
      <c r="AI4" s="246" t="s">
        <v>842</v>
      </c>
      <c r="AJ4" s="246" t="s">
        <v>843</v>
      </c>
      <c r="AK4" s="245"/>
    </row>
    <row r="5" spans="1:37" ht="15.75" customHeight="1" x14ac:dyDescent="0.4">
      <c r="A5" s="102">
        <v>1</v>
      </c>
      <c r="B5" s="51" t="s">
        <v>3621</v>
      </c>
      <c r="C5" s="780" t="s">
        <v>0</v>
      </c>
      <c r="D5" s="15"/>
      <c r="E5" s="16"/>
      <c r="F5" s="16"/>
      <c r="G5" s="112"/>
      <c r="H5" s="15" t="s">
        <v>3631</v>
      </c>
      <c r="I5" s="17">
        <v>4</v>
      </c>
      <c r="J5" s="18" t="s">
        <v>518</v>
      </c>
      <c r="K5" s="111" t="s">
        <v>798</v>
      </c>
      <c r="L5" s="15" t="s">
        <v>3631</v>
      </c>
      <c r="M5" s="18">
        <v>4</v>
      </c>
      <c r="N5" s="18" t="s">
        <v>518</v>
      </c>
      <c r="O5" s="111" t="s">
        <v>798</v>
      </c>
      <c r="P5" s="34" t="s">
        <v>3631</v>
      </c>
      <c r="Q5" s="35">
        <v>4</v>
      </c>
      <c r="R5" s="36" t="s">
        <v>518</v>
      </c>
      <c r="S5" s="111" t="s">
        <v>798</v>
      </c>
      <c r="T5" s="15" t="s">
        <v>3631</v>
      </c>
      <c r="U5" s="18">
        <v>4</v>
      </c>
      <c r="V5" s="18" t="s">
        <v>518</v>
      </c>
      <c r="W5" s="111" t="s">
        <v>798</v>
      </c>
      <c r="X5" s="18"/>
      <c r="Y5" s="18"/>
      <c r="Z5" s="18"/>
      <c r="AA5" s="111"/>
      <c r="AB5" s="15"/>
      <c r="AC5" s="17"/>
      <c r="AD5" s="18"/>
      <c r="AE5" s="290"/>
      <c r="AF5" s="287" t="s">
        <v>3631</v>
      </c>
      <c r="AG5" s="284" t="s">
        <v>2887</v>
      </c>
      <c r="AH5" s="284"/>
    </row>
    <row r="6" spans="1:37" ht="15.75" customHeight="1" x14ac:dyDescent="0.4">
      <c r="A6" s="104"/>
      <c r="B6" s="52"/>
      <c r="C6" s="781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/>
    </row>
    <row r="7" spans="1:37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/>
    </row>
    <row r="8" spans="1:37" ht="15.7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/>
    </row>
    <row r="9" spans="1:37" ht="15.75" customHeight="1" x14ac:dyDescent="0.4">
      <c r="A9" s="102">
        <v>2</v>
      </c>
      <c r="B9" s="51" t="s">
        <v>3622</v>
      </c>
      <c r="C9" s="780" t="s">
        <v>0</v>
      </c>
      <c r="D9" s="15" t="s">
        <v>3638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3631</v>
      </c>
      <c r="AG9" s="284" t="s">
        <v>2887</v>
      </c>
      <c r="AH9" s="284"/>
    </row>
    <row r="10" spans="1:37" ht="15.75" customHeight="1" x14ac:dyDescent="0.4">
      <c r="A10" s="104"/>
      <c r="B10" s="52"/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3630</v>
      </c>
      <c r="AG10" s="285" t="s">
        <v>2889</v>
      </c>
      <c r="AH10" s="285"/>
    </row>
    <row r="11" spans="1:37" ht="15.75" customHeight="1" x14ac:dyDescent="0.4">
      <c r="A11" s="104"/>
      <c r="B11" s="52"/>
      <c r="C11" s="784" t="s">
        <v>1</v>
      </c>
      <c r="D11" s="25" t="s">
        <v>3630</v>
      </c>
      <c r="E11" s="26">
        <v>4</v>
      </c>
      <c r="F11" s="26" t="s">
        <v>414</v>
      </c>
      <c r="G11" s="108" t="s">
        <v>817</v>
      </c>
      <c r="H11" s="25" t="s">
        <v>3631</v>
      </c>
      <c r="I11" s="27">
        <v>4</v>
      </c>
      <c r="J11" s="28" t="s">
        <v>518</v>
      </c>
      <c r="K11" s="107" t="s">
        <v>798</v>
      </c>
      <c r="L11" s="25" t="s">
        <v>3631</v>
      </c>
      <c r="M11" s="28">
        <v>4</v>
      </c>
      <c r="N11" s="28" t="s">
        <v>518</v>
      </c>
      <c r="O11" s="107" t="s">
        <v>798</v>
      </c>
      <c r="P11" s="25" t="s">
        <v>3631</v>
      </c>
      <c r="Q11" s="27">
        <v>4</v>
      </c>
      <c r="R11" s="28" t="s">
        <v>518</v>
      </c>
      <c r="S11" s="107" t="s">
        <v>798</v>
      </c>
      <c r="T11" s="25" t="s">
        <v>3631</v>
      </c>
      <c r="U11" s="28">
        <v>4</v>
      </c>
      <c r="V11" s="28" t="s">
        <v>518</v>
      </c>
      <c r="W11" s="107" t="s">
        <v>798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/>
    </row>
    <row r="12" spans="1:37" ht="15.75" customHeight="1" x14ac:dyDescent="0.4">
      <c r="A12" s="104"/>
      <c r="B12" s="52"/>
      <c r="C12" s="784"/>
      <c r="D12" s="40" t="s">
        <v>1249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/>
    </row>
    <row r="13" spans="1:37" ht="15.75" customHeight="1" x14ac:dyDescent="0.4">
      <c r="A13" s="102">
        <v>3</v>
      </c>
      <c r="B13" s="51" t="s">
        <v>3257</v>
      </c>
      <c r="C13" s="780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3565</v>
      </c>
      <c r="AG13" s="284" t="s">
        <v>4927</v>
      </c>
      <c r="AH13" s="284"/>
    </row>
    <row r="14" spans="1:37" ht="15.75" customHeight="1" x14ac:dyDescent="0.4">
      <c r="A14" s="104"/>
      <c r="B14" s="52"/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7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7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5.75" customHeight="1" x14ac:dyDescent="0.4">
      <c r="A17" s="102">
        <v>4</v>
      </c>
      <c r="B17" s="51" t="s">
        <v>3723</v>
      </c>
      <c r="C17" s="780" t="s">
        <v>0</v>
      </c>
      <c r="D17" s="15" t="s">
        <v>3220</v>
      </c>
      <c r="E17" s="16">
        <v>4</v>
      </c>
      <c r="F17" s="16" t="s">
        <v>5009</v>
      </c>
      <c r="G17" s="112" t="s">
        <v>816</v>
      </c>
      <c r="H17" s="15" t="s">
        <v>3220</v>
      </c>
      <c r="I17" s="17">
        <v>4</v>
      </c>
      <c r="J17" s="18" t="s">
        <v>5009</v>
      </c>
      <c r="K17" s="111" t="s">
        <v>816</v>
      </c>
      <c r="L17" s="15" t="s">
        <v>3220</v>
      </c>
      <c r="M17" s="18">
        <v>4</v>
      </c>
      <c r="N17" s="18" t="s">
        <v>5009</v>
      </c>
      <c r="O17" s="111" t="s">
        <v>816</v>
      </c>
      <c r="P17" s="34" t="s">
        <v>3220</v>
      </c>
      <c r="Q17" s="35">
        <v>4</v>
      </c>
      <c r="R17" s="36" t="s">
        <v>5009</v>
      </c>
      <c r="S17" s="111" t="s">
        <v>816</v>
      </c>
      <c r="T17" s="15" t="s">
        <v>3220</v>
      </c>
      <c r="U17" s="18">
        <v>4</v>
      </c>
      <c r="V17" s="18" t="s">
        <v>5009</v>
      </c>
      <c r="W17" s="111" t="s">
        <v>816</v>
      </c>
      <c r="X17" s="18"/>
      <c r="Y17" s="18"/>
      <c r="Z17" s="18"/>
      <c r="AA17" s="111"/>
      <c r="AB17" s="15"/>
      <c r="AC17" s="17"/>
      <c r="AD17" s="18"/>
      <c r="AE17" s="290"/>
      <c r="AF17" s="287" t="s">
        <v>3220</v>
      </c>
      <c r="AG17" s="284" t="s">
        <v>3870</v>
      </c>
      <c r="AH17" s="284"/>
    </row>
    <row r="18" spans="1:34" ht="15.75" customHeight="1" x14ac:dyDescent="0.4">
      <c r="A18" s="104"/>
      <c r="B18" s="52"/>
      <c r="C18" s="781"/>
      <c r="D18" s="20" t="s">
        <v>3638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4">
      <c r="A21" s="102">
        <v>5</v>
      </c>
      <c r="B21" s="51" t="s">
        <v>4665</v>
      </c>
      <c r="C21" s="780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3241</v>
      </c>
      <c r="AG21" s="284" t="s">
        <v>3866</v>
      </c>
      <c r="AH21" s="284"/>
    </row>
    <row r="22" spans="1:34" ht="15.75" customHeight="1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 t="s">
        <v>3241</v>
      </c>
      <c r="I23" s="27">
        <v>4</v>
      </c>
      <c r="J23" s="28" t="s">
        <v>412</v>
      </c>
      <c r="K23" s="107" t="s">
        <v>796</v>
      </c>
      <c r="L23" s="25" t="s">
        <v>3241</v>
      </c>
      <c r="M23" s="28">
        <v>4</v>
      </c>
      <c r="N23" s="28" t="s">
        <v>412</v>
      </c>
      <c r="O23" s="107" t="s">
        <v>796</v>
      </c>
      <c r="P23" s="25" t="s">
        <v>3241</v>
      </c>
      <c r="Q23" s="27">
        <v>4</v>
      </c>
      <c r="R23" s="28" t="s">
        <v>412</v>
      </c>
      <c r="S23" s="107" t="s">
        <v>796</v>
      </c>
      <c r="T23" s="25" t="s">
        <v>3241</v>
      </c>
      <c r="U23" s="28">
        <v>4</v>
      </c>
      <c r="V23" s="28" t="s">
        <v>412</v>
      </c>
      <c r="W23" s="107" t="s">
        <v>796</v>
      </c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4">
      <c r="A25" s="102">
        <v>6</v>
      </c>
      <c r="B25" s="51" t="s">
        <v>4770</v>
      </c>
      <c r="C25" s="780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3220</v>
      </c>
      <c r="AG25" s="284" t="s">
        <v>3870</v>
      </c>
      <c r="AH25" s="284"/>
    </row>
    <row r="26" spans="1:34" ht="15.75" customHeight="1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 t="s">
        <v>3220</v>
      </c>
      <c r="I27" s="27">
        <v>4</v>
      </c>
      <c r="J27" s="28" t="s">
        <v>5009</v>
      </c>
      <c r="K27" s="107" t="s">
        <v>816</v>
      </c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4">
      <c r="A29" s="102">
        <v>7</v>
      </c>
      <c r="B29" s="51" t="s">
        <v>4781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3241</v>
      </c>
      <c r="AG29" s="284" t="s">
        <v>3925</v>
      </c>
      <c r="AH29" s="284"/>
    </row>
    <row r="30" spans="1:34" ht="15.75" customHeight="1" x14ac:dyDescent="0.4">
      <c r="A30" s="104"/>
      <c r="B30" s="52"/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/>
    </row>
    <row r="31" spans="1:34" ht="15.75" customHeight="1" x14ac:dyDescent="0.4">
      <c r="A31" s="104"/>
      <c r="B31" s="52"/>
      <c r="C31" s="784" t="s">
        <v>1</v>
      </c>
      <c r="D31" s="25"/>
      <c r="E31" s="26"/>
      <c r="F31" s="26"/>
      <c r="G31" s="108"/>
      <c r="H31" s="25" t="s">
        <v>3241</v>
      </c>
      <c r="I31" s="27">
        <v>4</v>
      </c>
      <c r="J31" s="28" t="s">
        <v>4723</v>
      </c>
      <c r="K31" s="107" t="s">
        <v>809</v>
      </c>
      <c r="L31" s="25" t="s">
        <v>3241</v>
      </c>
      <c r="M31" s="28">
        <v>4</v>
      </c>
      <c r="N31" s="28" t="s">
        <v>4723</v>
      </c>
      <c r="O31" s="107" t="s">
        <v>809</v>
      </c>
      <c r="P31" s="30" t="s">
        <v>3241</v>
      </c>
      <c r="Q31" s="31">
        <v>4</v>
      </c>
      <c r="R31" s="28" t="s">
        <v>4723</v>
      </c>
      <c r="S31" s="107" t="s">
        <v>809</v>
      </c>
      <c r="T31" s="25" t="s">
        <v>3241</v>
      </c>
      <c r="U31" s="28">
        <v>4</v>
      </c>
      <c r="V31" s="28" t="s">
        <v>4723</v>
      </c>
      <c r="W31" s="107" t="s">
        <v>809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4">
      <c r="A33" s="102">
        <v>8</v>
      </c>
      <c r="B33" s="51" t="s">
        <v>4782</v>
      </c>
      <c r="C33" s="780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3241</v>
      </c>
      <c r="AG33" s="284" t="s">
        <v>3925</v>
      </c>
      <c r="AH33" s="284"/>
    </row>
    <row r="34" spans="1:34" ht="15.75" customHeight="1" x14ac:dyDescent="0.4">
      <c r="A34" s="104"/>
      <c r="B34" s="52"/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/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 t="s">
        <v>3241</v>
      </c>
      <c r="I35" s="27">
        <v>4</v>
      </c>
      <c r="J35" s="28" t="s">
        <v>415</v>
      </c>
      <c r="K35" s="107" t="s">
        <v>788</v>
      </c>
      <c r="L35" s="25" t="s">
        <v>3241</v>
      </c>
      <c r="M35" s="28">
        <v>4</v>
      </c>
      <c r="N35" s="28" t="s">
        <v>415</v>
      </c>
      <c r="O35" s="107" t="s">
        <v>788</v>
      </c>
      <c r="P35" s="25" t="s">
        <v>3241</v>
      </c>
      <c r="Q35" s="27">
        <v>4</v>
      </c>
      <c r="R35" s="28" t="s">
        <v>415</v>
      </c>
      <c r="S35" s="107" t="s">
        <v>788</v>
      </c>
      <c r="T35" s="25" t="s">
        <v>3241</v>
      </c>
      <c r="U35" s="28">
        <v>4</v>
      </c>
      <c r="V35" s="28" t="s">
        <v>415</v>
      </c>
      <c r="W35" s="107" t="s">
        <v>788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4">
      <c r="A37" s="102">
        <v>9</v>
      </c>
      <c r="B37" s="51" t="s">
        <v>3724</v>
      </c>
      <c r="C37" s="780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3241</v>
      </c>
      <c r="AG37" s="284" t="s">
        <v>3925</v>
      </c>
      <c r="AH37" s="284"/>
    </row>
    <row r="38" spans="1:34" ht="8.25" customHeight="1" x14ac:dyDescent="0.4">
      <c r="A38" s="104"/>
      <c r="B38" s="52"/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 t="s">
        <v>3241</v>
      </c>
      <c r="I39" s="27">
        <v>4</v>
      </c>
      <c r="J39" s="28" t="s">
        <v>414</v>
      </c>
      <c r="K39" s="107" t="s">
        <v>817</v>
      </c>
      <c r="L39" s="25" t="s">
        <v>3241</v>
      </c>
      <c r="M39" s="28">
        <v>4</v>
      </c>
      <c r="N39" s="28" t="s">
        <v>414</v>
      </c>
      <c r="O39" s="107" t="s">
        <v>817</v>
      </c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4">
      <c r="A41" s="102">
        <v>10</v>
      </c>
      <c r="B41" s="51" t="s">
        <v>4701</v>
      </c>
      <c r="C41" s="780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3241</v>
      </c>
      <c r="AG41" s="284" t="s">
        <v>3925</v>
      </c>
      <c r="AH41" s="284"/>
    </row>
    <row r="42" spans="1:34" ht="9.75" customHeight="1" x14ac:dyDescent="0.4">
      <c r="A42" s="104"/>
      <c r="B42" s="52"/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 t="s">
        <v>3241</v>
      </c>
      <c r="I43" s="27">
        <v>4</v>
      </c>
      <c r="J43" s="28" t="s">
        <v>414</v>
      </c>
      <c r="K43" s="107" t="s">
        <v>817</v>
      </c>
      <c r="L43" s="28" t="s">
        <v>3241</v>
      </c>
      <c r="M43" s="28">
        <v>4</v>
      </c>
      <c r="N43" s="28" t="s">
        <v>414</v>
      </c>
      <c r="O43" s="107" t="s">
        <v>817</v>
      </c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4">
      <c r="A45" s="102">
        <v>11</v>
      </c>
      <c r="B45" s="51" t="s">
        <v>4686</v>
      </c>
      <c r="C45" s="780" t="s">
        <v>0</v>
      </c>
      <c r="D45" s="15" t="s">
        <v>3221</v>
      </c>
      <c r="E45" s="16">
        <v>3</v>
      </c>
      <c r="F45" s="16" t="s">
        <v>503</v>
      </c>
      <c r="G45" s="112" t="s">
        <v>813</v>
      </c>
      <c r="H45" s="15" t="s">
        <v>3221</v>
      </c>
      <c r="I45" s="17">
        <v>4</v>
      </c>
      <c r="J45" s="18" t="s">
        <v>503</v>
      </c>
      <c r="K45" s="111" t="s">
        <v>813</v>
      </c>
      <c r="L45" s="15" t="s">
        <v>3196</v>
      </c>
      <c r="M45" s="18">
        <v>4</v>
      </c>
      <c r="N45" s="455" t="s">
        <v>456</v>
      </c>
      <c r="O45" s="111" t="s">
        <v>195</v>
      </c>
      <c r="P45" s="34" t="s">
        <v>3221</v>
      </c>
      <c r="Q45" s="35">
        <v>4</v>
      </c>
      <c r="R45" s="36" t="s">
        <v>503</v>
      </c>
      <c r="S45" s="111" t="s">
        <v>813</v>
      </c>
      <c r="T45" s="15" t="s">
        <v>3196</v>
      </c>
      <c r="U45" s="18">
        <v>4</v>
      </c>
      <c r="V45" s="455" t="s">
        <v>456</v>
      </c>
      <c r="W45" s="111" t="s">
        <v>195</v>
      </c>
      <c r="X45" s="18"/>
      <c r="Y45" s="18"/>
      <c r="Z45" s="18"/>
      <c r="AA45" s="111"/>
      <c r="AB45" s="15"/>
      <c r="AC45" s="17"/>
      <c r="AD45" s="18"/>
      <c r="AE45" s="290"/>
      <c r="AF45" s="287" t="s">
        <v>3196</v>
      </c>
      <c r="AG45" s="284" t="s">
        <v>5070</v>
      </c>
      <c r="AH45" s="284"/>
    </row>
    <row r="46" spans="1:34" ht="15.75" customHeight="1" x14ac:dyDescent="0.4">
      <c r="A46" s="104"/>
      <c r="B46" s="52"/>
      <c r="C46" s="781"/>
      <c r="D46" s="20" t="s">
        <v>3638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 t="s">
        <v>3221</v>
      </c>
      <c r="AG46" s="285" t="s">
        <v>5061</v>
      </c>
      <c r="AH46" s="285"/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4">
      <c r="A49" s="102">
        <v>12</v>
      </c>
      <c r="B49" s="51" t="s">
        <v>4894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1256</v>
      </c>
      <c r="AG49" s="284" t="s">
        <v>4845</v>
      </c>
      <c r="AH49" s="284"/>
    </row>
    <row r="50" spans="1:34" ht="15.75" customHeight="1" x14ac:dyDescent="0.4">
      <c r="A50" s="104"/>
      <c r="B50" s="52"/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3197</v>
      </c>
      <c r="AG50" s="285" t="s">
        <v>4846</v>
      </c>
      <c r="AH50" s="285"/>
    </row>
    <row r="51" spans="1:34" ht="15.75" customHeight="1" x14ac:dyDescent="0.4">
      <c r="A51" s="104"/>
      <c r="B51" s="52"/>
      <c r="C51" s="784" t="s">
        <v>1</v>
      </c>
      <c r="D51" s="25" t="s">
        <v>3197</v>
      </c>
      <c r="E51" s="26">
        <v>4</v>
      </c>
      <c r="F51" s="483" t="s">
        <v>422</v>
      </c>
      <c r="G51" s="108" t="s">
        <v>789</v>
      </c>
      <c r="H51" s="25"/>
      <c r="I51" s="27"/>
      <c r="J51" s="28"/>
      <c r="K51" s="107"/>
      <c r="L51" s="25" t="s">
        <v>3197</v>
      </c>
      <c r="M51" s="28">
        <v>4</v>
      </c>
      <c r="N51" s="454" t="s">
        <v>422</v>
      </c>
      <c r="O51" s="107" t="s">
        <v>789</v>
      </c>
      <c r="P51" s="25" t="s">
        <v>1256</v>
      </c>
      <c r="Q51" s="27">
        <v>4</v>
      </c>
      <c r="R51" s="454" t="s">
        <v>456</v>
      </c>
      <c r="S51" s="107" t="s">
        <v>195</v>
      </c>
      <c r="T51" s="25" t="s">
        <v>3197</v>
      </c>
      <c r="U51" s="28">
        <v>4</v>
      </c>
      <c r="V51" s="454" t="s">
        <v>422</v>
      </c>
      <c r="W51" s="107" t="s">
        <v>789</v>
      </c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4">
      <c r="A53" s="102">
        <v>13</v>
      </c>
      <c r="B53" s="51" t="s">
        <v>5010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1256</v>
      </c>
      <c r="AG53" s="284" t="s">
        <v>4838</v>
      </c>
      <c r="AH53" s="284"/>
    </row>
    <row r="54" spans="1:34" ht="6.75" customHeight="1" x14ac:dyDescent="0.4">
      <c r="A54" s="104"/>
      <c r="B54" s="52"/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3211</v>
      </c>
      <c r="AG54" s="285" t="s">
        <v>4842</v>
      </c>
      <c r="AH54" s="285"/>
    </row>
    <row r="55" spans="1:34" ht="15.75" customHeight="1" x14ac:dyDescent="0.4">
      <c r="A55" s="104"/>
      <c r="B55" s="52"/>
      <c r="C55" s="784" t="s">
        <v>1</v>
      </c>
      <c r="D55" s="25" t="s">
        <v>1256</v>
      </c>
      <c r="E55" s="26">
        <v>4</v>
      </c>
      <c r="F55" s="483" t="s">
        <v>456</v>
      </c>
      <c r="G55" s="108" t="s">
        <v>195</v>
      </c>
      <c r="H55" s="25"/>
      <c r="I55" s="27"/>
      <c r="J55" s="28"/>
      <c r="K55" s="107"/>
      <c r="L55" s="25" t="s">
        <v>3211</v>
      </c>
      <c r="M55" s="28">
        <v>4</v>
      </c>
      <c r="N55" s="28" t="s">
        <v>410</v>
      </c>
      <c r="O55" s="107" t="s">
        <v>803</v>
      </c>
      <c r="P55" s="30" t="s">
        <v>3211</v>
      </c>
      <c r="Q55" s="31">
        <v>4</v>
      </c>
      <c r="R55" s="28" t="s">
        <v>410</v>
      </c>
      <c r="S55" s="107" t="s">
        <v>803</v>
      </c>
      <c r="T55" s="25" t="s">
        <v>3211</v>
      </c>
      <c r="U55" s="28">
        <v>4</v>
      </c>
      <c r="V55" s="28" t="s">
        <v>410</v>
      </c>
      <c r="W55" s="107" t="s">
        <v>803</v>
      </c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4">
      <c r="A57" s="102">
        <v>14</v>
      </c>
      <c r="B57" s="51" t="s">
        <v>5011</v>
      </c>
      <c r="C57" s="780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1256</v>
      </c>
      <c r="AG57" s="284" t="s">
        <v>4838</v>
      </c>
      <c r="AH57" s="284"/>
    </row>
    <row r="58" spans="1:34" ht="12" customHeight="1" x14ac:dyDescent="0.4">
      <c r="A58" s="104"/>
      <c r="B58" s="52"/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3528</v>
      </c>
      <c r="AG58" s="285" t="s">
        <v>4839</v>
      </c>
      <c r="AH58" s="285"/>
    </row>
    <row r="59" spans="1:34" ht="15.75" customHeight="1" x14ac:dyDescent="0.4">
      <c r="A59" s="104"/>
      <c r="B59" s="52"/>
      <c r="C59" s="784" t="s">
        <v>1</v>
      </c>
      <c r="D59" s="25" t="s">
        <v>1256</v>
      </c>
      <c r="E59" s="26">
        <v>4</v>
      </c>
      <c r="F59" s="483" t="s">
        <v>456</v>
      </c>
      <c r="G59" s="108" t="s">
        <v>195</v>
      </c>
      <c r="H59" s="25"/>
      <c r="I59" s="27"/>
      <c r="J59" s="28"/>
      <c r="K59" s="107"/>
      <c r="L59" s="25" t="s">
        <v>3528</v>
      </c>
      <c r="M59" s="28">
        <v>4</v>
      </c>
      <c r="N59" s="28" t="s">
        <v>4713</v>
      </c>
      <c r="O59" s="107" t="s">
        <v>795</v>
      </c>
      <c r="P59" s="25" t="s">
        <v>3528</v>
      </c>
      <c r="Q59" s="27">
        <v>4</v>
      </c>
      <c r="R59" s="28" t="s">
        <v>4713</v>
      </c>
      <c r="S59" s="107" t="s">
        <v>795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4">
      <c r="A61" s="102">
        <v>15</v>
      </c>
      <c r="B61" s="51" t="s">
        <v>5052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3191</v>
      </c>
      <c r="AG61" s="284" t="s">
        <v>4836</v>
      </c>
      <c r="AH61" s="284"/>
    </row>
    <row r="62" spans="1:34" ht="12" customHeight="1" x14ac:dyDescent="0.4">
      <c r="A62" s="104"/>
      <c r="B62" s="52"/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 t="s">
        <v>2148</v>
      </c>
      <c r="AG62" s="285" t="s">
        <v>4837</v>
      </c>
      <c r="AH62" s="285"/>
    </row>
    <row r="63" spans="1:34" ht="15.75" customHeight="1" x14ac:dyDescent="0.4">
      <c r="A63" s="104"/>
      <c r="B63" s="52"/>
      <c r="C63" s="784" t="s">
        <v>1</v>
      </c>
      <c r="D63" s="25"/>
      <c r="E63" s="26"/>
      <c r="F63" s="26"/>
      <c r="G63" s="108"/>
      <c r="H63" s="25"/>
      <c r="I63" s="27"/>
      <c r="J63" s="28"/>
      <c r="K63" s="107"/>
      <c r="L63" s="25" t="s">
        <v>3222</v>
      </c>
      <c r="M63" s="28">
        <v>4</v>
      </c>
      <c r="N63" s="28" t="s">
        <v>3616</v>
      </c>
      <c r="O63" s="107" t="s">
        <v>787</v>
      </c>
      <c r="P63" s="25" t="s">
        <v>3191</v>
      </c>
      <c r="Q63" s="27">
        <v>3</v>
      </c>
      <c r="R63" s="454" t="s">
        <v>402</v>
      </c>
      <c r="S63" s="107" t="s">
        <v>4681</v>
      </c>
      <c r="T63" s="25" t="s">
        <v>2148</v>
      </c>
      <c r="U63" s="28">
        <v>4</v>
      </c>
      <c r="V63" s="454" t="s">
        <v>428</v>
      </c>
      <c r="W63" s="107" t="s">
        <v>216</v>
      </c>
      <c r="X63" s="25"/>
      <c r="Y63" s="28"/>
      <c r="Z63" s="28"/>
      <c r="AA63" s="107"/>
      <c r="AB63" s="25"/>
      <c r="AC63" s="27"/>
      <c r="AD63" s="28"/>
      <c r="AE63" s="292"/>
      <c r="AF63" s="288" t="s">
        <v>3222</v>
      </c>
      <c r="AG63" s="285" t="s">
        <v>4840</v>
      </c>
      <c r="AH63" s="285"/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7" s="344" customFormat="1" ht="15.75" customHeight="1" x14ac:dyDescent="0.4">
      <c r="A65" s="102">
        <v>16</v>
      </c>
      <c r="B65" s="51" t="s">
        <v>5053</v>
      </c>
      <c r="C65" s="780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3191</v>
      </c>
      <c r="AG65" s="284" t="s">
        <v>4836</v>
      </c>
      <c r="AH65" s="284"/>
      <c r="AI65" s="693"/>
      <c r="AJ65" s="693"/>
      <c r="AK65" s="694"/>
    </row>
    <row r="66" spans="1:37" s="344" customFormat="1" ht="15.75" customHeight="1" x14ac:dyDescent="0.4">
      <c r="A66" s="104"/>
      <c r="B66" s="52"/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 t="s">
        <v>2148</v>
      </c>
      <c r="AG66" s="285" t="s">
        <v>4837</v>
      </c>
      <c r="AH66" s="285"/>
      <c r="AI66" s="693"/>
      <c r="AJ66" s="693"/>
      <c r="AK66" s="694"/>
    </row>
    <row r="67" spans="1:37" s="344" customFormat="1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 t="s">
        <v>3222</v>
      </c>
      <c r="M67" s="28">
        <v>4</v>
      </c>
      <c r="N67" s="28" t="s">
        <v>3585</v>
      </c>
      <c r="O67" s="107" t="s">
        <v>816</v>
      </c>
      <c r="P67" s="30" t="s">
        <v>3191</v>
      </c>
      <c r="Q67" s="31">
        <v>3</v>
      </c>
      <c r="R67" s="454" t="s">
        <v>402</v>
      </c>
      <c r="S67" s="107" t="s">
        <v>4681</v>
      </c>
      <c r="T67" s="25" t="s">
        <v>2148</v>
      </c>
      <c r="U67" s="28">
        <v>4</v>
      </c>
      <c r="V67" s="454" t="s">
        <v>428</v>
      </c>
      <c r="W67" s="107" t="s">
        <v>216</v>
      </c>
      <c r="X67" s="25"/>
      <c r="Y67" s="28"/>
      <c r="Z67" s="28"/>
      <c r="AA67" s="107"/>
      <c r="AB67" s="25"/>
      <c r="AC67" s="27"/>
      <c r="AD67" s="28"/>
      <c r="AE67" s="292"/>
      <c r="AF67" s="288" t="s">
        <v>3222</v>
      </c>
      <c r="AG67" s="285" t="s">
        <v>4840</v>
      </c>
      <c r="AH67" s="285"/>
      <c r="AI67" s="693"/>
      <c r="AJ67" s="693"/>
      <c r="AK67" s="694"/>
    </row>
    <row r="68" spans="1:37" s="344" customFormat="1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  <c r="AI68" s="693"/>
      <c r="AJ68" s="693"/>
      <c r="AK68" s="694"/>
    </row>
    <row r="69" spans="1:37" ht="15.75" customHeight="1" x14ac:dyDescent="0.4">
      <c r="A69" s="102">
        <v>17</v>
      </c>
      <c r="B69" s="51" t="s">
        <v>4917</v>
      </c>
      <c r="C69" s="780" t="s">
        <v>0</v>
      </c>
      <c r="D69" s="15" t="s">
        <v>3194</v>
      </c>
      <c r="E69" s="16">
        <v>4</v>
      </c>
      <c r="F69" s="484" t="s">
        <v>424</v>
      </c>
      <c r="G69" s="112" t="s">
        <v>787</v>
      </c>
      <c r="H69" s="15" t="s">
        <v>3191</v>
      </c>
      <c r="I69" s="17">
        <v>3</v>
      </c>
      <c r="J69" s="455" t="s">
        <v>402</v>
      </c>
      <c r="K69" s="111" t="s">
        <v>4681</v>
      </c>
      <c r="L69" s="18" t="s">
        <v>2148</v>
      </c>
      <c r="M69" s="18">
        <v>4</v>
      </c>
      <c r="N69" s="455" t="s">
        <v>398</v>
      </c>
      <c r="O69" s="111" t="s">
        <v>199</v>
      </c>
      <c r="P69" s="15" t="s">
        <v>2148</v>
      </c>
      <c r="Q69" s="17">
        <v>4</v>
      </c>
      <c r="R69" s="455" t="s">
        <v>398</v>
      </c>
      <c r="S69" s="111" t="s">
        <v>199</v>
      </c>
      <c r="T69" s="15" t="s">
        <v>1259</v>
      </c>
      <c r="U69" s="17">
        <v>4</v>
      </c>
      <c r="V69" s="455" t="s">
        <v>440</v>
      </c>
      <c r="W69" s="111" t="s">
        <v>329</v>
      </c>
      <c r="X69" s="15"/>
      <c r="Y69" s="18"/>
      <c r="Z69" s="18"/>
      <c r="AA69" s="111"/>
      <c r="AB69" s="15"/>
      <c r="AC69" s="17"/>
      <c r="AD69" s="18"/>
      <c r="AE69" s="290"/>
      <c r="AF69" s="287" t="s">
        <v>3191</v>
      </c>
      <c r="AG69" s="284" t="s">
        <v>5071</v>
      </c>
      <c r="AH69" s="284"/>
    </row>
    <row r="70" spans="1:37" ht="15.75" customHeight="1" x14ac:dyDescent="0.4">
      <c r="A70" s="104"/>
      <c r="B70" s="52"/>
      <c r="C70" s="781"/>
      <c r="D70" s="20" t="s">
        <v>3638</v>
      </c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1259</v>
      </c>
      <c r="AG70" s="285" t="s">
        <v>5029</v>
      </c>
      <c r="AH70" s="285"/>
    </row>
    <row r="71" spans="1:37" ht="15.75" customHeight="1" x14ac:dyDescent="0.4">
      <c r="A71" s="104"/>
      <c r="B71" s="52"/>
      <c r="C71" s="784" t="s">
        <v>1</v>
      </c>
      <c r="D71" s="25" t="s">
        <v>2148</v>
      </c>
      <c r="E71" s="26">
        <v>4</v>
      </c>
      <c r="F71" s="483" t="s">
        <v>398</v>
      </c>
      <c r="G71" s="108" t="s">
        <v>199</v>
      </c>
      <c r="H71" s="25" t="s">
        <v>3194</v>
      </c>
      <c r="I71" s="27">
        <v>2</v>
      </c>
      <c r="J71" s="454" t="s">
        <v>424</v>
      </c>
      <c r="K71" s="107" t="s">
        <v>787</v>
      </c>
      <c r="L71" s="25" t="s">
        <v>3203</v>
      </c>
      <c r="M71" s="28">
        <v>4</v>
      </c>
      <c r="N71" s="454" t="s">
        <v>503</v>
      </c>
      <c r="O71" s="107" t="s">
        <v>813</v>
      </c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 t="s">
        <v>2148</v>
      </c>
      <c r="AG71" s="285" t="s">
        <v>4998</v>
      </c>
      <c r="AH71" s="285"/>
    </row>
    <row r="72" spans="1:37" ht="7.5" customHeight="1" x14ac:dyDescent="0.4">
      <c r="A72" s="104"/>
      <c r="B72" s="52"/>
      <c r="C72" s="784"/>
      <c r="D72" s="25"/>
      <c r="E72" s="26"/>
      <c r="F72" s="26"/>
      <c r="G72" s="108"/>
      <c r="H72" s="25" t="s">
        <v>1249</v>
      </c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 t="s">
        <v>3203</v>
      </c>
      <c r="AG72" s="286" t="s">
        <v>5062</v>
      </c>
      <c r="AH72" s="286"/>
    </row>
    <row r="73" spans="1:37" ht="15.75" customHeight="1" x14ac:dyDescent="0.4">
      <c r="A73" s="102">
        <v>18</v>
      </c>
      <c r="B73" s="51" t="s">
        <v>4918</v>
      </c>
      <c r="C73" s="780" t="s">
        <v>0</v>
      </c>
      <c r="D73" s="15" t="s">
        <v>3194</v>
      </c>
      <c r="E73" s="16">
        <v>4</v>
      </c>
      <c r="F73" s="484" t="s">
        <v>4713</v>
      </c>
      <c r="G73" s="112" t="s">
        <v>796</v>
      </c>
      <c r="H73" s="15" t="s">
        <v>3191</v>
      </c>
      <c r="I73" s="17">
        <v>3</v>
      </c>
      <c r="J73" s="455" t="s">
        <v>402</v>
      </c>
      <c r="K73" s="111" t="s">
        <v>4681</v>
      </c>
      <c r="L73" s="15" t="s">
        <v>2148</v>
      </c>
      <c r="M73" s="18">
        <v>4</v>
      </c>
      <c r="N73" s="455" t="s">
        <v>398</v>
      </c>
      <c r="O73" s="111" t="s">
        <v>199</v>
      </c>
      <c r="P73" s="34" t="s">
        <v>2148</v>
      </c>
      <c r="Q73" s="35">
        <v>4</v>
      </c>
      <c r="R73" s="453" t="s">
        <v>398</v>
      </c>
      <c r="S73" s="111" t="s">
        <v>199</v>
      </c>
      <c r="T73" s="15" t="s">
        <v>1259</v>
      </c>
      <c r="U73" s="18">
        <v>4</v>
      </c>
      <c r="V73" s="455" t="s">
        <v>440</v>
      </c>
      <c r="W73" s="111" t="s">
        <v>329</v>
      </c>
      <c r="X73" s="18"/>
      <c r="Y73" s="18"/>
      <c r="Z73" s="18"/>
      <c r="AA73" s="111"/>
      <c r="AB73" s="15"/>
      <c r="AC73" s="17"/>
      <c r="AD73" s="18"/>
      <c r="AE73" s="290"/>
      <c r="AF73" s="287" t="s">
        <v>3191</v>
      </c>
      <c r="AG73" s="284" t="s">
        <v>4832</v>
      </c>
      <c r="AH73" s="284"/>
    </row>
    <row r="74" spans="1:37" ht="15.75" customHeight="1" x14ac:dyDescent="0.4">
      <c r="A74" s="104"/>
      <c r="B74" s="52"/>
      <c r="C74" s="781"/>
      <c r="D74" s="20" t="s">
        <v>3638</v>
      </c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1259</v>
      </c>
      <c r="AG74" s="285" t="s">
        <v>4833</v>
      </c>
      <c r="AH74" s="285"/>
    </row>
    <row r="75" spans="1:37" ht="15.75" customHeight="1" x14ac:dyDescent="0.4">
      <c r="A75" s="104"/>
      <c r="B75" s="52"/>
      <c r="C75" s="784" t="s">
        <v>1</v>
      </c>
      <c r="D75" s="25" t="s">
        <v>2148</v>
      </c>
      <c r="E75" s="26">
        <v>4</v>
      </c>
      <c r="F75" s="483" t="s">
        <v>398</v>
      </c>
      <c r="G75" s="108" t="s">
        <v>199</v>
      </c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 t="s">
        <v>2148</v>
      </c>
      <c r="AG75" s="285" t="s">
        <v>4834</v>
      </c>
      <c r="AH75" s="285"/>
    </row>
    <row r="76" spans="1:37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7" ht="15.75" customHeight="1" x14ac:dyDescent="0.4">
      <c r="A77" s="102">
        <v>19</v>
      </c>
      <c r="B77" s="51" t="s">
        <v>5054</v>
      </c>
      <c r="C77" s="780" t="s">
        <v>5055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/>
    </row>
    <row r="78" spans="1:37" ht="15.75" customHeight="1" x14ac:dyDescent="0.4">
      <c r="A78" s="104"/>
      <c r="B78" s="52"/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7" ht="15.75" customHeight="1" x14ac:dyDescent="0.4">
      <c r="A79" s="104"/>
      <c r="B79" s="52"/>
      <c r="C79" s="784" t="s">
        <v>5056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/>
    </row>
    <row r="80" spans="1:37" ht="15.7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4" ht="15.75" customHeight="1" x14ac:dyDescent="0.4">
      <c r="A81" s="102">
        <v>20</v>
      </c>
      <c r="B81" s="51" t="s">
        <v>5057</v>
      </c>
      <c r="C81" s="780" t="s">
        <v>5055</v>
      </c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/>
    </row>
    <row r="82" spans="1:34" ht="15.75" customHeight="1" x14ac:dyDescent="0.4">
      <c r="A82" s="104"/>
      <c r="B82" s="52"/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/>
    </row>
    <row r="83" spans="1:34" ht="15.75" customHeight="1" x14ac:dyDescent="0.4">
      <c r="A83" s="104"/>
      <c r="B83" s="52"/>
      <c r="C83" s="784" t="s">
        <v>5056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/>
    </row>
    <row r="84" spans="1:34" ht="15.7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/>
    </row>
    <row r="85" spans="1:34" ht="15.75" customHeight="1" x14ac:dyDescent="0.4">
      <c r="A85" s="487"/>
      <c r="B85" s="487"/>
      <c r="C85" s="487"/>
      <c r="D85" s="487" t="s">
        <v>195</v>
      </c>
      <c r="E85" s="487" t="s">
        <v>194</v>
      </c>
      <c r="F85" s="487"/>
      <c r="G85" s="487"/>
      <c r="H85" s="487" t="s">
        <v>216</v>
      </c>
      <c r="I85" s="487" t="s">
        <v>2236</v>
      </c>
      <c r="J85" s="487"/>
      <c r="K85" s="487"/>
      <c r="L85" s="487" t="s">
        <v>199</v>
      </c>
      <c r="M85" s="487" t="s">
        <v>198</v>
      </c>
      <c r="N85" s="487"/>
      <c r="O85" s="487"/>
      <c r="P85" s="487" t="s">
        <v>4681</v>
      </c>
      <c r="Q85" s="487" t="s">
        <v>553</v>
      </c>
      <c r="R85" s="487"/>
      <c r="S85" s="487"/>
      <c r="T85" s="487" t="s">
        <v>329</v>
      </c>
      <c r="U85" s="487" t="s">
        <v>392</v>
      </c>
      <c r="V85" s="487"/>
      <c r="W85" s="487"/>
      <c r="X85" s="487" t="s">
        <v>803</v>
      </c>
      <c r="Y85" s="487" t="s">
        <v>2238</v>
      </c>
      <c r="Z85" s="487"/>
      <c r="AA85" s="487"/>
      <c r="AB85" s="487"/>
      <c r="AC85" s="487"/>
      <c r="AD85" s="487"/>
      <c r="AE85" s="487"/>
      <c r="AF85" s="1"/>
      <c r="AG85" s="1"/>
      <c r="AH85" s="1"/>
    </row>
    <row r="86" spans="1:34" ht="15.75" customHeight="1" x14ac:dyDescent="0.4">
      <c r="A86" s="487"/>
      <c r="B86" s="487"/>
      <c r="C86" s="487"/>
      <c r="D86" s="487" t="s">
        <v>787</v>
      </c>
      <c r="E86" s="487" t="s">
        <v>121</v>
      </c>
      <c r="F86" s="487"/>
      <c r="G86" s="487"/>
      <c r="H86" s="487" t="s">
        <v>816</v>
      </c>
      <c r="I86" s="487" t="s">
        <v>2250</v>
      </c>
      <c r="J86" s="487"/>
      <c r="K86" s="487"/>
      <c r="L86" s="487" t="s">
        <v>817</v>
      </c>
      <c r="M86" s="487" t="s">
        <v>130</v>
      </c>
      <c r="N86" s="487"/>
      <c r="O86" s="487"/>
      <c r="P86" s="487" t="s">
        <v>798</v>
      </c>
      <c r="Q86" s="487" t="s">
        <v>2247</v>
      </c>
      <c r="R86" s="487"/>
      <c r="S86" s="487"/>
      <c r="T86" s="487" t="s">
        <v>813</v>
      </c>
      <c r="U86" s="487" t="s">
        <v>111</v>
      </c>
      <c r="V86" s="487"/>
      <c r="W86" s="487"/>
      <c r="X86" s="487" t="s">
        <v>788</v>
      </c>
      <c r="Y86" s="487" t="s">
        <v>2211</v>
      </c>
      <c r="Z86" s="487"/>
      <c r="AA86" s="487"/>
      <c r="AB86" s="487"/>
      <c r="AC86" s="487"/>
      <c r="AD86" s="487"/>
      <c r="AE86" s="487"/>
      <c r="AF86" s="1"/>
      <c r="AG86" s="1"/>
      <c r="AH86" s="1"/>
    </row>
    <row r="87" spans="1:34" ht="15.75" customHeight="1" x14ac:dyDescent="0.4">
      <c r="A87" s="487"/>
      <c r="B87" s="487"/>
      <c r="C87" s="487"/>
      <c r="D87" s="487" t="s">
        <v>795</v>
      </c>
      <c r="E87" s="487" t="s">
        <v>2246</v>
      </c>
      <c r="F87" s="487"/>
      <c r="G87" s="487"/>
      <c r="H87" s="487" t="s">
        <v>796</v>
      </c>
      <c r="I87" s="487" t="s">
        <v>2212</v>
      </c>
      <c r="J87" s="487"/>
      <c r="K87" s="487"/>
      <c r="L87" s="487" t="s">
        <v>789</v>
      </c>
      <c r="M87" s="487" t="s">
        <v>2218</v>
      </c>
      <c r="N87" s="487"/>
      <c r="O87" s="487"/>
      <c r="P87" s="487" t="s">
        <v>809</v>
      </c>
      <c r="Q87" s="487" t="s">
        <v>579</v>
      </c>
      <c r="R87" s="487"/>
      <c r="S87" s="487"/>
      <c r="T87" s="487" t="s">
        <v>804</v>
      </c>
      <c r="U87" s="487" t="s">
        <v>2213</v>
      </c>
      <c r="V87" s="487"/>
      <c r="W87" s="487"/>
      <c r="X87" s="487" t="s">
        <v>804</v>
      </c>
      <c r="Y87" s="487" t="s">
        <v>2213</v>
      </c>
      <c r="Z87" s="487"/>
      <c r="AA87" s="487"/>
      <c r="AB87" s="487"/>
      <c r="AC87" s="487"/>
      <c r="AD87" s="487"/>
      <c r="AE87" s="487"/>
      <c r="AF87" s="1"/>
      <c r="AG87" s="1"/>
      <c r="AH87" s="1"/>
    </row>
    <row r="88" spans="1:34" ht="15.75" customHeight="1" x14ac:dyDescent="0.4">
      <c r="A88" s="487"/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  <c r="AF88" s="1"/>
      <c r="AG88" s="1"/>
      <c r="AH88" s="1"/>
    </row>
    <row r="89" spans="1:34" ht="15.75" customHeight="1" x14ac:dyDescent="0.4">
      <c r="A89" s="487"/>
      <c r="B89" s="487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  <c r="AF89" s="1"/>
      <c r="AG89" s="1"/>
      <c r="AH89" s="1"/>
    </row>
    <row r="90" spans="1:34" ht="15.75" customHeight="1" x14ac:dyDescent="0.4">
      <c r="R90" s="1"/>
      <c r="AF90" s="1"/>
      <c r="AG90" s="1"/>
      <c r="AH90" s="1"/>
    </row>
    <row r="91" spans="1:34" ht="15.75" customHeight="1" x14ac:dyDescent="0.4">
      <c r="R91" s="1"/>
      <c r="AF91" s="1"/>
      <c r="AG91" s="1"/>
      <c r="AH91" s="1"/>
    </row>
    <row r="92" spans="1:34" ht="15.75" customHeight="1" x14ac:dyDescent="0.4">
      <c r="R92" s="1"/>
      <c r="AF92" s="1"/>
      <c r="AG92" s="1"/>
      <c r="AH92" s="1"/>
    </row>
    <row r="93" spans="1:34" ht="15.75" customHeight="1" x14ac:dyDescent="0.4">
      <c r="R93" s="1"/>
      <c r="AF93" s="1"/>
      <c r="AG93" s="1"/>
      <c r="AH93" s="1"/>
    </row>
    <row r="94" spans="1:34" ht="15.75" customHeight="1" x14ac:dyDescent="0.4">
      <c r="R94" s="1"/>
      <c r="AF94" s="1"/>
      <c r="AG94" s="1"/>
      <c r="AH94" s="1"/>
    </row>
    <row r="95" spans="1:34" ht="15.75" customHeight="1" x14ac:dyDescent="0.4">
      <c r="R95" s="1"/>
      <c r="AF95" s="1"/>
      <c r="AG95" s="1"/>
      <c r="AH95" s="1"/>
    </row>
    <row r="96" spans="1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18:34" ht="15.75" customHeight="1" x14ac:dyDescent="0.4">
      <c r="R449" s="1"/>
      <c r="AF449" s="1"/>
      <c r="AG449" s="1"/>
      <c r="AH449" s="1"/>
    </row>
    <row r="450" spans="18:34" ht="15.75" customHeight="1" x14ac:dyDescent="0.4">
      <c r="R450" s="1"/>
      <c r="AF450" s="1"/>
      <c r="AG450" s="1"/>
      <c r="AH450" s="1"/>
    </row>
    <row r="451" spans="18:34" ht="15.75" customHeight="1" x14ac:dyDescent="0.4">
      <c r="R451" s="1"/>
      <c r="AF451" s="1"/>
      <c r="AG451" s="1"/>
      <c r="AH451" s="1"/>
    </row>
    <row r="452" spans="18:34" ht="15.75" customHeight="1" x14ac:dyDescent="0.4">
      <c r="R452" s="1"/>
      <c r="AF452" s="1"/>
      <c r="AG452" s="1"/>
      <c r="AH452" s="1"/>
    </row>
    <row r="453" spans="18:34" ht="15.75" customHeight="1" x14ac:dyDescent="0.4">
      <c r="R453" s="1"/>
      <c r="AF453" s="1"/>
      <c r="AG453" s="1"/>
      <c r="AH453" s="1"/>
    </row>
    <row r="454" spans="18:34" ht="15.75" customHeight="1" x14ac:dyDescent="0.4">
      <c r="R454" s="1"/>
      <c r="AF454" s="1"/>
      <c r="AG454" s="1"/>
      <c r="AH454" s="1"/>
    </row>
    <row r="455" spans="18:34" ht="15.75" customHeight="1" x14ac:dyDescent="0.4">
      <c r="R455" s="1"/>
      <c r="AF455" s="1"/>
      <c r="AG455" s="1"/>
      <c r="AH455" s="1"/>
    </row>
    <row r="456" spans="18:34" ht="15.75" customHeight="1" x14ac:dyDescent="0.4">
      <c r="R456" s="1"/>
      <c r="AF456" s="1"/>
      <c r="AG456" s="1"/>
      <c r="AH456" s="1"/>
    </row>
    <row r="457" spans="18:34" ht="15.75" customHeight="1" x14ac:dyDescent="0.4">
      <c r="R457" s="1"/>
      <c r="AF457" s="1"/>
      <c r="AG457" s="1"/>
      <c r="AH457" s="1"/>
    </row>
    <row r="458" spans="18:34" ht="15.75" customHeight="1" x14ac:dyDescent="0.4">
      <c r="R458" s="1"/>
      <c r="AF458" s="1"/>
      <c r="AG458" s="1"/>
      <c r="AH458" s="1"/>
    </row>
    <row r="459" spans="18:34" ht="15.75" customHeight="1" x14ac:dyDescent="0.4">
      <c r="R459" s="1"/>
      <c r="AF459" s="1"/>
      <c r="AG459" s="1"/>
      <c r="AH459" s="1"/>
    </row>
    <row r="460" spans="18:34" ht="15.75" customHeight="1" x14ac:dyDescent="0.4">
      <c r="R460" s="1"/>
      <c r="AF460" s="1"/>
      <c r="AG460" s="1"/>
      <c r="AH460" s="1"/>
    </row>
    <row r="461" spans="18:34" ht="15.75" customHeight="1" x14ac:dyDescent="0.4">
      <c r="R461" s="1"/>
      <c r="AF461" s="1"/>
      <c r="AG461" s="1"/>
      <c r="AH461" s="1"/>
    </row>
    <row r="462" spans="18:34" ht="15.75" customHeight="1" x14ac:dyDescent="0.4">
      <c r="R462" s="1"/>
    </row>
    <row r="463" spans="18:34" ht="15.75" customHeight="1" x14ac:dyDescent="0.4">
      <c r="R463" s="1"/>
    </row>
    <row r="464" spans="18:34" ht="15.75" customHeight="1" x14ac:dyDescent="0.4">
      <c r="R464" s="1"/>
    </row>
    <row r="465" spans="3:28" ht="15.75" customHeight="1" x14ac:dyDescent="0.4">
      <c r="R465" s="1"/>
    </row>
    <row r="466" spans="3:28" ht="15.75" customHeight="1" x14ac:dyDescent="0.4">
      <c r="C466" s="1" t="s">
        <v>5</v>
      </c>
      <c r="D466" s="11" t="s">
        <v>69</v>
      </c>
      <c r="G466" s="115" t="s">
        <v>4</v>
      </c>
      <c r="H466" s="1" t="s">
        <v>61</v>
      </c>
      <c r="K466" s="1" t="s">
        <v>2</v>
      </c>
      <c r="L466" s="1" t="s">
        <v>71</v>
      </c>
      <c r="O466" s="1" t="s">
        <v>11</v>
      </c>
      <c r="P466" s="1" t="s">
        <v>58</v>
      </c>
      <c r="S466" s="1" t="s">
        <v>14</v>
      </c>
      <c r="T466" s="1" t="s">
        <v>63</v>
      </c>
      <c r="W466" s="1" t="s">
        <v>7</v>
      </c>
      <c r="X466" s="1" t="s">
        <v>65</v>
      </c>
      <c r="AA466" s="1" t="s">
        <v>592</v>
      </c>
      <c r="AB466" s="1" t="s">
        <v>593</v>
      </c>
    </row>
    <row r="467" spans="3:28" ht="15.75" customHeight="1" x14ac:dyDescent="0.4">
      <c r="C467" s="1" t="s">
        <v>81</v>
      </c>
      <c r="D467" s="11" t="s">
        <v>80</v>
      </c>
      <c r="G467" s="115" t="s">
        <v>820</v>
      </c>
      <c r="H467" s="1" t="s">
        <v>823</v>
      </c>
      <c r="K467" s="1" t="s">
        <v>202</v>
      </c>
      <c r="L467" s="1" t="s">
        <v>201</v>
      </c>
      <c r="O467" s="1" t="s">
        <v>599</v>
      </c>
      <c r="P467" s="1" t="s">
        <v>205</v>
      </c>
      <c r="S467" s="1" t="s">
        <v>334</v>
      </c>
      <c r="T467" s="1" t="s">
        <v>105</v>
      </c>
      <c r="W467" s="1" t="s">
        <v>335</v>
      </c>
      <c r="X467" s="1" t="s">
        <v>296</v>
      </c>
      <c r="AA467" s="1" t="s">
        <v>329</v>
      </c>
      <c r="AB467" s="1" t="s">
        <v>392</v>
      </c>
    </row>
    <row r="468" spans="3:28" ht="15.75" customHeight="1" x14ac:dyDescent="0.4">
      <c r="C468" s="1" t="s">
        <v>598</v>
      </c>
      <c r="D468" s="11" t="s">
        <v>597</v>
      </c>
    </row>
  </sheetData>
  <mergeCells count="52">
    <mergeCell ref="C83:C84"/>
    <mergeCell ref="C73:C74"/>
    <mergeCell ref="C75:C76"/>
    <mergeCell ref="C77:C78"/>
    <mergeCell ref="C79:C80"/>
    <mergeCell ref="C81:C82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222" priority="72" stopIfTrue="1"/>
  </conditionalFormatting>
  <conditionalFormatting sqref="G44">
    <cfRule type="duplicateValues" dxfId="221" priority="71" stopIfTrue="1"/>
  </conditionalFormatting>
  <conditionalFormatting sqref="S24">
    <cfRule type="duplicateValues" dxfId="220" priority="70" stopIfTrue="1"/>
  </conditionalFormatting>
  <conditionalFormatting sqref="W24">
    <cfRule type="duplicateValues" dxfId="219" priority="69" stopIfTrue="1"/>
  </conditionalFormatting>
  <conditionalFormatting sqref="G70">
    <cfRule type="duplicateValues" dxfId="218" priority="68" stopIfTrue="1"/>
  </conditionalFormatting>
  <conditionalFormatting sqref="S70">
    <cfRule type="duplicateValues" dxfId="217" priority="66" stopIfTrue="1"/>
  </conditionalFormatting>
  <conditionalFormatting sqref="W70">
    <cfRule type="duplicateValues" dxfId="216" priority="65" stopIfTrue="1"/>
  </conditionalFormatting>
  <conditionalFormatting sqref="W63:W64 W67:W68">
    <cfRule type="duplicateValues" dxfId="215" priority="57" stopIfTrue="1"/>
  </conditionalFormatting>
  <conditionalFormatting sqref="K63:K64 K67:K68">
    <cfRule type="duplicateValues" dxfId="214" priority="52" stopIfTrue="1"/>
  </conditionalFormatting>
  <conditionalFormatting sqref="S27">
    <cfRule type="duplicateValues" dxfId="213" priority="51" stopIfTrue="1"/>
  </conditionalFormatting>
  <conditionalFormatting sqref="S63:S64 S67:S68">
    <cfRule type="duplicateValues" dxfId="212" priority="50" stopIfTrue="1"/>
  </conditionalFormatting>
  <conditionalFormatting sqref="W69">
    <cfRule type="duplicateValues" dxfId="211" priority="49" stopIfTrue="1"/>
  </conditionalFormatting>
  <conditionalFormatting sqref="K28">
    <cfRule type="duplicateValues" dxfId="210" priority="47" stopIfTrue="1"/>
  </conditionalFormatting>
  <conditionalFormatting sqref="K44">
    <cfRule type="duplicateValues" dxfId="209" priority="46" stopIfTrue="1"/>
  </conditionalFormatting>
  <conditionalFormatting sqref="G63:G64 G67:G68">
    <cfRule type="duplicateValues" dxfId="208" priority="45" stopIfTrue="1"/>
  </conditionalFormatting>
  <conditionalFormatting sqref="G71">
    <cfRule type="duplicateValues" dxfId="207" priority="44" stopIfTrue="1"/>
  </conditionalFormatting>
  <conditionalFormatting sqref="O63:O64 O67:O68">
    <cfRule type="duplicateValues" dxfId="206" priority="42" stopIfTrue="1"/>
  </conditionalFormatting>
  <conditionalFormatting sqref="S69">
    <cfRule type="duplicateValues" dxfId="205" priority="38" stopIfTrue="1"/>
  </conditionalFormatting>
  <conditionalFormatting sqref="G69">
    <cfRule type="duplicateValues" dxfId="204" priority="37" stopIfTrue="1"/>
  </conditionalFormatting>
  <conditionalFormatting sqref="S71">
    <cfRule type="duplicateValues" dxfId="203" priority="33" stopIfTrue="1"/>
  </conditionalFormatting>
  <conditionalFormatting sqref="O71">
    <cfRule type="duplicateValues" dxfId="202" priority="32" stopIfTrue="1"/>
  </conditionalFormatting>
  <conditionalFormatting sqref="G74">
    <cfRule type="duplicateValues" dxfId="201" priority="31" stopIfTrue="1"/>
  </conditionalFormatting>
  <conditionalFormatting sqref="W74">
    <cfRule type="duplicateValues" dxfId="200" priority="29" stopIfTrue="1"/>
  </conditionalFormatting>
  <conditionalFormatting sqref="W73">
    <cfRule type="duplicateValues" dxfId="199" priority="28" stopIfTrue="1"/>
  </conditionalFormatting>
  <conditionalFormatting sqref="O75:O76">
    <cfRule type="duplicateValues" dxfId="198" priority="26" stopIfTrue="1"/>
  </conditionalFormatting>
  <conditionalFormatting sqref="S73:S74">
    <cfRule type="duplicateValues" dxfId="197" priority="25" stopIfTrue="1"/>
  </conditionalFormatting>
  <conditionalFormatting sqref="G73">
    <cfRule type="duplicateValues" dxfId="196" priority="24" stopIfTrue="1"/>
  </conditionalFormatting>
  <conditionalFormatting sqref="G50">
    <cfRule type="duplicateValues" dxfId="195" priority="14" stopIfTrue="1"/>
  </conditionalFormatting>
  <conditionalFormatting sqref="K50">
    <cfRule type="duplicateValues" dxfId="194" priority="13" stopIfTrue="1"/>
  </conditionalFormatting>
  <conditionalFormatting sqref="S50">
    <cfRule type="duplicateValues" dxfId="193" priority="12" stopIfTrue="1"/>
  </conditionalFormatting>
  <conditionalFormatting sqref="W50">
    <cfRule type="duplicateValues" dxfId="192" priority="11" stopIfTrue="1"/>
  </conditionalFormatting>
  <conditionalFormatting sqref="G52">
    <cfRule type="duplicateValues" dxfId="191" priority="10" stopIfTrue="1"/>
  </conditionalFormatting>
  <conditionalFormatting sqref="K52">
    <cfRule type="duplicateValues" dxfId="190" priority="9" stopIfTrue="1"/>
  </conditionalFormatting>
  <conditionalFormatting sqref="S51:S52">
    <cfRule type="duplicateValues" dxfId="189" priority="8" stopIfTrue="1"/>
  </conditionalFormatting>
  <conditionalFormatting sqref="W52">
    <cfRule type="duplicateValues" dxfId="188" priority="7" stopIfTrue="1"/>
  </conditionalFormatting>
  <conditionalFormatting sqref="K74">
    <cfRule type="duplicateValues" dxfId="187" priority="5" stopIfTrue="1"/>
  </conditionalFormatting>
  <conditionalFormatting sqref="K75">
    <cfRule type="duplicateValues" dxfId="186" priority="4" stopIfTrue="1"/>
  </conditionalFormatting>
  <conditionalFormatting sqref="K69">
    <cfRule type="duplicateValues" dxfId="185" priority="3" stopIfTrue="1"/>
  </conditionalFormatting>
  <conditionalFormatting sqref="K73">
    <cfRule type="duplicateValues" dxfId="184" priority="2" stopIfTrue="1"/>
  </conditionalFormatting>
  <conditionalFormatting sqref="K71">
    <cfRule type="duplicateValues" dxfId="183" priority="1" stopIfTrue="1"/>
  </conditionalFormatting>
  <printOptions horizontalCentered="1"/>
  <pageMargins left="0.22" right="0.2" top="0.2" bottom="0.24" header="0.2" footer="0.2"/>
  <pageSetup paperSize="9" scale="95" fitToWidth="0" fitToHeight="4" orientation="landscape" r:id="rId1"/>
  <headerFooter alignWithMargins="0">
    <oddFooter>&amp;R&amp;P/&amp;N</oddFooter>
  </headerFooter>
  <rowBreaks count="1" manualBreakCount="1">
    <brk id="36" max="46" man="1"/>
  </rowBreaks>
  <colBreaks count="1" manualBreakCount="1">
    <brk id="31" max="1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3"/>
  <sheetViews>
    <sheetView zoomScale="115" zoomScaleNormal="115" zoomScaleSheetLayoutView="115" zoomScalePageLayoutView="85" workbookViewId="0">
      <pane ySplit="4" topLeftCell="A5" activePane="bottomLeft" state="frozen"/>
      <selection activeCell="G50" sqref="G50"/>
      <selection pane="bottomLeft" activeCell="A5" sqref="A5:AH148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5" customWidth="1"/>
    <col min="4" max="4" width="7.54296875" style="1" customWidth="1"/>
    <col min="5" max="5" width="5" style="29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295"/>
      <c r="F1" s="89"/>
      <c r="G1" s="89"/>
      <c r="H1" s="832" t="str">
        <f>'DL2'!H1</f>
        <v>THỜI KHÓA BIỂU LIÊN KẾT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90"/>
      <c r="Z1" s="90"/>
      <c r="AA1" s="80" t="s">
        <v>4910</v>
      </c>
    </row>
    <row r="2" spans="1:36" ht="15.75" customHeight="1" x14ac:dyDescent="0.4">
      <c r="A2" s="822"/>
      <c r="B2" s="822"/>
      <c r="C2" s="822"/>
      <c r="D2" s="822"/>
      <c r="E2" s="296"/>
      <c r="F2" s="92"/>
      <c r="G2" s="93"/>
      <c r="H2" s="823" t="str">
        <f>'DL2'!H2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238"/>
      <c r="D3" s="92"/>
      <c r="E3" s="296"/>
      <c r="F3" s="92"/>
      <c r="G3" s="92"/>
      <c r="H3" s="825" t="s">
        <v>3599</v>
      </c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96"/>
      <c r="Z3" s="96"/>
      <c r="AA3" s="96"/>
      <c r="AB3" s="96"/>
      <c r="AC3" s="97"/>
      <c r="AD3" s="97"/>
      <c r="AE3" s="95"/>
      <c r="AF3" s="1">
        <f>COUNT(A5:A159)*4+4</f>
        <v>148</v>
      </c>
    </row>
    <row r="4" spans="1:36" s="2" customFormat="1" ht="15.75" customHeight="1" x14ac:dyDescent="0.35">
      <c r="A4" s="88" t="s">
        <v>17</v>
      </c>
      <c r="B4" s="46" t="s">
        <v>27</v>
      </c>
      <c r="C4" s="237"/>
      <c r="D4" s="829" t="s">
        <v>20</v>
      </c>
      <c r="E4" s="830"/>
      <c r="F4" s="830"/>
      <c r="G4" s="831"/>
      <c r="H4" s="829" t="s">
        <v>21</v>
      </c>
      <c r="I4" s="830"/>
      <c r="J4" s="830"/>
      <c r="K4" s="831"/>
      <c r="L4" s="829" t="s">
        <v>22</v>
      </c>
      <c r="M4" s="830"/>
      <c r="N4" s="830"/>
      <c r="O4" s="831"/>
      <c r="P4" s="829" t="s">
        <v>23</v>
      </c>
      <c r="Q4" s="830"/>
      <c r="R4" s="830"/>
      <c r="S4" s="831"/>
      <c r="T4" s="829" t="s">
        <v>24</v>
      </c>
      <c r="U4" s="830"/>
      <c r="V4" s="830"/>
      <c r="W4" s="831"/>
      <c r="X4" s="829" t="s">
        <v>25</v>
      </c>
      <c r="Y4" s="830"/>
      <c r="Z4" s="830"/>
      <c r="AA4" s="831"/>
      <c r="AB4" s="826" t="s">
        <v>26</v>
      </c>
      <c r="AC4" s="827"/>
      <c r="AD4" s="827"/>
      <c r="AE4" s="82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ht="15" customHeight="1" x14ac:dyDescent="0.4">
      <c r="A5" s="102">
        <v>1</v>
      </c>
      <c r="B5" s="51" t="s">
        <v>4766</v>
      </c>
      <c r="C5" s="780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3522</v>
      </c>
      <c r="Y5" s="18">
        <v>4</v>
      </c>
      <c r="Z5" s="18"/>
      <c r="AA5" s="111" t="s">
        <v>787</v>
      </c>
      <c r="AB5" s="15"/>
      <c r="AC5" s="17"/>
      <c r="AD5" s="18"/>
      <c r="AE5" s="290"/>
      <c r="AF5" s="287" t="s">
        <v>1256</v>
      </c>
      <c r="AG5" s="284" t="s">
        <v>3912</v>
      </c>
      <c r="AH5" s="284" t="str">
        <f>IFERROR(IF(AG5&lt;&gt;"",": "&amp;VLOOKUP(AG5,#REF!,2,0),""),"")</f>
        <v/>
      </c>
    </row>
    <row r="6" spans="1:36" ht="15.75" customHeight="1" x14ac:dyDescent="0.4">
      <c r="A6" s="104"/>
      <c r="B6" s="52" t="s">
        <v>834</v>
      </c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3522</v>
      </c>
      <c r="AG6" s="285" t="s">
        <v>3922</v>
      </c>
      <c r="AH6" s="285" t="str">
        <f>IFERROR(IF(AG6&lt;&gt;"",": "&amp;VLOOKUP(AG6,#REF!,2,0),""),"")</f>
        <v/>
      </c>
    </row>
    <row r="7" spans="1:36" ht="15.7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3522</v>
      </c>
      <c r="U7" s="28">
        <v>4</v>
      </c>
      <c r="V7" s="28"/>
      <c r="W7" s="107" t="s">
        <v>787</v>
      </c>
      <c r="X7" s="25" t="s">
        <v>3522</v>
      </c>
      <c r="Y7" s="28">
        <v>4</v>
      </c>
      <c r="Z7" s="28"/>
      <c r="AA7" s="107" t="s">
        <v>787</v>
      </c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4">
      <c r="A8" s="104"/>
      <c r="B8" s="52"/>
      <c r="C8" s="784" t="s">
        <v>542</v>
      </c>
      <c r="D8" s="40"/>
      <c r="E8" s="41"/>
      <c r="F8" s="42"/>
      <c r="G8" s="105"/>
      <c r="H8" s="40" t="s">
        <v>1256</v>
      </c>
      <c r="I8" s="42">
        <v>3</v>
      </c>
      <c r="J8" s="42"/>
      <c r="K8" s="105" t="s">
        <v>599</v>
      </c>
      <c r="L8" s="40"/>
      <c r="M8" s="42"/>
      <c r="N8" s="42"/>
      <c r="O8" s="105"/>
      <c r="P8" s="40" t="s">
        <v>1256</v>
      </c>
      <c r="Q8" s="41">
        <v>3</v>
      </c>
      <c r="R8" s="42"/>
      <c r="S8" s="105" t="s">
        <v>599</v>
      </c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5045</v>
      </c>
      <c r="C9" s="780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5073</v>
      </c>
      <c r="Y9" s="18">
        <v>2</v>
      </c>
      <c r="Z9" s="18"/>
      <c r="AA9" s="111" t="s">
        <v>335</v>
      </c>
      <c r="AB9" s="15" t="s">
        <v>1260</v>
      </c>
      <c r="AC9" s="17">
        <v>5</v>
      </c>
      <c r="AD9" s="18"/>
      <c r="AE9" s="290" t="s">
        <v>329</v>
      </c>
      <c r="AF9" s="287" t="s">
        <v>1279</v>
      </c>
      <c r="AG9" s="284" t="s">
        <v>4887</v>
      </c>
      <c r="AH9" s="284" t="str">
        <f>IFERROR(IF(AG9&lt;&gt;"",": "&amp;VLOOKUP(AG9,#REF!,2,0),""),"")</f>
        <v/>
      </c>
    </row>
    <row r="10" spans="1:36" ht="15.75" customHeight="1" x14ac:dyDescent="0.4">
      <c r="A10" s="104"/>
      <c r="B10" s="52" t="s">
        <v>5046</v>
      </c>
      <c r="C10" s="781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 t="s">
        <v>1279</v>
      </c>
      <c r="Y10" s="24">
        <v>3</v>
      </c>
      <c r="Z10" s="24"/>
      <c r="AA10" s="109" t="s">
        <v>598</v>
      </c>
      <c r="AB10" s="20"/>
      <c r="AC10" s="22"/>
      <c r="AD10" s="22"/>
      <c r="AE10" s="291"/>
      <c r="AF10" s="288" t="s">
        <v>1260</v>
      </c>
      <c r="AG10" s="285" t="s">
        <v>4888</v>
      </c>
      <c r="AH10" s="285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4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1279</v>
      </c>
      <c r="Y11" s="28">
        <v>5</v>
      </c>
      <c r="Z11" s="28"/>
      <c r="AA11" s="107" t="s">
        <v>598</v>
      </c>
      <c r="AB11" s="25" t="s">
        <v>1260</v>
      </c>
      <c r="AC11" s="27">
        <v>5</v>
      </c>
      <c r="AD11" s="28"/>
      <c r="AE11" s="292" t="s">
        <v>329</v>
      </c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 t="s">
        <v>5074</v>
      </c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3530</v>
      </c>
      <c r="C13" s="780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3565</v>
      </c>
      <c r="AG13" s="284" t="s">
        <v>4927</v>
      </c>
      <c r="AH13" s="284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1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4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3531</v>
      </c>
      <c r="C17" s="780" t="s">
        <v>0</v>
      </c>
      <c r="D17" s="15" t="s">
        <v>4942</v>
      </c>
      <c r="E17" s="16">
        <v>5</v>
      </c>
      <c r="F17" s="16"/>
      <c r="G17" s="112" t="s">
        <v>808</v>
      </c>
      <c r="H17" s="15" t="s">
        <v>4942</v>
      </c>
      <c r="I17" s="17">
        <v>5</v>
      </c>
      <c r="J17" s="18"/>
      <c r="K17" s="111" t="s">
        <v>808</v>
      </c>
      <c r="L17" s="15" t="s">
        <v>4942</v>
      </c>
      <c r="M17" s="18">
        <v>5</v>
      </c>
      <c r="N17" s="18"/>
      <c r="O17" s="111" t="s">
        <v>808</v>
      </c>
      <c r="P17" s="34" t="s">
        <v>4942</v>
      </c>
      <c r="Q17" s="35">
        <v>5</v>
      </c>
      <c r="R17" s="36"/>
      <c r="S17" s="111" t="s">
        <v>808</v>
      </c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4942</v>
      </c>
      <c r="AG17" s="284" t="s">
        <v>5030</v>
      </c>
      <c r="AH17" s="284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 t="s">
        <v>1249</v>
      </c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4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4660</v>
      </c>
      <c r="C21" s="780" t="s">
        <v>0</v>
      </c>
      <c r="D21" s="15" t="s">
        <v>3565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3565</v>
      </c>
      <c r="AG21" s="284" t="s">
        <v>4939</v>
      </c>
      <c r="AH21" s="284" t="str">
        <f>IFERROR(IF(AG31&lt;&gt;"",": "&amp;VLOOKUP(AG31,#REF!,2,0),""),"")</f>
        <v/>
      </c>
    </row>
    <row r="22" spans="1:34" ht="15.75" customHeight="1" x14ac:dyDescent="0.4">
      <c r="A22" s="104"/>
      <c r="B22" s="52" t="s">
        <v>409</v>
      </c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4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4">
      <c r="A25" s="102">
        <v>8</v>
      </c>
      <c r="B25" s="51" t="s">
        <v>4796</v>
      </c>
      <c r="C25" s="780" t="s">
        <v>0</v>
      </c>
      <c r="D25" s="15" t="s">
        <v>3218</v>
      </c>
      <c r="E25" s="16">
        <v>4</v>
      </c>
      <c r="F25" s="16"/>
      <c r="G25" s="112" t="s">
        <v>801</v>
      </c>
      <c r="H25" s="15" t="s">
        <v>3218</v>
      </c>
      <c r="I25" s="17">
        <v>4</v>
      </c>
      <c r="J25" s="18"/>
      <c r="K25" s="111" t="s">
        <v>801</v>
      </c>
      <c r="L25" s="18" t="s">
        <v>3218</v>
      </c>
      <c r="M25" s="18">
        <v>4</v>
      </c>
      <c r="N25" s="18"/>
      <c r="O25" s="111" t="s">
        <v>801</v>
      </c>
      <c r="P25" s="15" t="s">
        <v>3203</v>
      </c>
      <c r="Q25" s="17">
        <v>5</v>
      </c>
      <c r="R25" s="18"/>
      <c r="S25" s="111" t="s">
        <v>801</v>
      </c>
      <c r="T25" s="15" t="s">
        <v>3203</v>
      </c>
      <c r="U25" s="18">
        <v>5</v>
      </c>
      <c r="V25" s="18"/>
      <c r="W25" s="111" t="s">
        <v>801</v>
      </c>
      <c r="X25" s="15" t="s">
        <v>3203</v>
      </c>
      <c r="Y25" s="18">
        <v>5</v>
      </c>
      <c r="Z25" s="18"/>
      <c r="AA25" s="111" t="s">
        <v>801</v>
      </c>
      <c r="AB25" s="15"/>
      <c r="AC25" s="17"/>
      <c r="AD25" s="18"/>
      <c r="AE25" s="290"/>
      <c r="AF25" s="287" t="s">
        <v>3203</v>
      </c>
      <c r="AG25" s="284" t="s">
        <v>3856</v>
      </c>
      <c r="AH25" s="284" t="str">
        <f>IFERROR(IF(AG35&lt;&gt;"",": "&amp;VLOOKUP(AG35,#REF!,2,0),""),"")</f>
        <v/>
      </c>
    </row>
    <row r="26" spans="1:34" ht="15.75" customHeight="1" x14ac:dyDescent="0.4">
      <c r="A26" s="104"/>
      <c r="B26" s="52" t="s">
        <v>409</v>
      </c>
      <c r="C26" s="781"/>
      <c r="D26" s="20"/>
      <c r="E26" s="21"/>
      <c r="F26" s="21"/>
      <c r="G26" s="110"/>
      <c r="H26" s="20"/>
      <c r="I26" s="22"/>
      <c r="J26" s="22"/>
      <c r="K26" s="109"/>
      <c r="L26" s="20" t="s">
        <v>1249</v>
      </c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3218</v>
      </c>
      <c r="AG26" s="285" t="s">
        <v>3868</v>
      </c>
      <c r="AH26" s="285" t="str">
        <f>IFERROR(IF(AG36&lt;&gt;"",": "&amp;VLOOKUP(AG36,#REF!,2,0),""),"")</f>
        <v/>
      </c>
    </row>
    <row r="27" spans="1:34" ht="15.75" customHeight="1" x14ac:dyDescent="0.4">
      <c r="A27" s="104"/>
      <c r="B27" s="52"/>
      <c r="C27" s="784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 t="s">
        <v>3203</v>
      </c>
      <c r="Y27" s="28">
        <v>5</v>
      </c>
      <c r="Z27" s="28"/>
      <c r="AA27" s="107" t="s">
        <v>801</v>
      </c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4">
      <c r="A29" s="102">
        <v>9</v>
      </c>
      <c r="B29" s="51" t="s">
        <v>4797</v>
      </c>
      <c r="C29" s="780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 t="s">
        <v>3203</v>
      </c>
      <c r="Q29" s="17">
        <v>5</v>
      </c>
      <c r="R29" s="18"/>
      <c r="S29" s="111" t="s">
        <v>801</v>
      </c>
      <c r="T29" s="15" t="s">
        <v>3203</v>
      </c>
      <c r="U29" s="17">
        <v>5</v>
      </c>
      <c r="V29" s="18"/>
      <c r="W29" s="111" t="s">
        <v>801</v>
      </c>
      <c r="X29" s="15" t="s">
        <v>3203</v>
      </c>
      <c r="Y29" s="18">
        <v>5</v>
      </c>
      <c r="Z29" s="18"/>
      <c r="AA29" s="111" t="s">
        <v>801</v>
      </c>
      <c r="AB29" s="15"/>
      <c r="AC29" s="17"/>
      <c r="AD29" s="18"/>
      <c r="AE29" s="290"/>
      <c r="AF29" s="287" t="s">
        <v>3203</v>
      </c>
      <c r="AG29" s="284" t="s">
        <v>3856</v>
      </c>
      <c r="AH29" s="284" t="str">
        <f>IFERROR(IF(AG39&lt;&gt;"",": "&amp;VLOOKUP(AG39,#REF!,2,0),""),"")</f>
        <v/>
      </c>
    </row>
    <row r="30" spans="1:34" ht="15.75" customHeight="1" x14ac:dyDescent="0.4">
      <c r="A30" s="104"/>
      <c r="B30" s="52" t="s">
        <v>409</v>
      </c>
      <c r="C30" s="781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3218</v>
      </c>
      <c r="AG30" s="285" t="s">
        <v>3868</v>
      </c>
      <c r="AH30" s="285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4" t="s">
        <v>1</v>
      </c>
      <c r="D31" s="25" t="s">
        <v>3218</v>
      </c>
      <c r="E31" s="26">
        <v>4</v>
      </c>
      <c r="F31" s="26"/>
      <c r="G31" s="108" t="s">
        <v>801</v>
      </c>
      <c r="H31" s="25" t="s">
        <v>3218</v>
      </c>
      <c r="I31" s="27">
        <v>4</v>
      </c>
      <c r="J31" s="28"/>
      <c r="K31" s="107" t="s">
        <v>801</v>
      </c>
      <c r="L31" s="25" t="s">
        <v>3218</v>
      </c>
      <c r="M31" s="28">
        <v>4</v>
      </c>
      <c r="N31" s="28"/>
      <c r="O31" s="107" t="s">
        <v>801</v>
      </c>
      <c r="P31" s="30"/>
      <c r="Q31" s="31"/>
      <c r="R31" s="28"/>
      <c r="S31" s="107"/>
      <c r="T31" s="25"/>
      <c r="U31" s="28"/>
      <c r="V31" s="28"/>
      <c r="W31" s="107"/>
      <c r="X31" s="25" t="s">
        <v>3203</v>
      </c>
      <c r="Y31" s="28">
        <v>5</v>
      </c>
      <c r="Z31" s="28"/>
      <c r="AA31" s="107" t="s">
        <v>801</v>
      </c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 t="s">
        <v>1249</v>
      </c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4">
      <c r="A33" s="102">
        <v>10</v>
      </c>
      <c r="B33" s="51" t="s">
        <v>4798</v>
      </c>
      <c r="C33" s="780" t="s">
        <v>0</v>
      </c>
      <c r="D33" s="15" t="s">
        <v>3565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3565</v>
      </c>
      <c r="AG33" s="284" t="s">
        <v>4990</v>
      </c>
      <c r="AH33" s="284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1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4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5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4">
      <c r="A37" s="102">
        <v>11</v>
      </c>
      <c r="B37" s="51" t="s">
        <v>4799</v>
      </c>
      <c r="C37" s="780" t="s">
        <v>0</v>
      </c>
      <c r="D37" s="15" t="s">
        <v>3565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3565</v>
      </c>
      <c r="AG37" s="284" t="s">
        <v>4990</v>
      </c>
      <c r="AH37" s="284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1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4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4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4">
      <c r="A41" s="102">
        <v>12</v>
      </c>
      <c r="B41" s="51" t="s">
        <v>4800</v>
      </c>
      <c r="C41" s="780" t="s">
        <v>0</v>
      </c>
      <c r="D41" s="15" t="s">
        <v>3565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3565</v>
      </c>
      <c r="AG41" s="284" t="s">
        <v>4990</v>
      </c>
      <c r="AH41" s="284" t="str">
        <f>IFERROR(IF(AG41&lt;&gt;"",": "&amp;VLOOKUP(AG41,#REF!,2,0),""),"")</f>
        <v/>
      </c>
    </row>
    <row r="42" spans="1:34" ht="15.75" customHeight="1" x14ac:dyDescent="0.4">
      <c r="A42" s="104"/>
      <c r="B42" s="52" t="s">
        <v>409</v>
      </c>
      <c r="C42" s="781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4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5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4">
      <c r="A45" s="102">
        <v>13</v>
      </c>
      <c r="B45" s="51" t="s">
        <v>4801</v>
      </c>
      <c r="C45" s="780" t="s">
        <v>0</v>
      </c>
      <c r="D45" s="15" t="s">
        <v>3565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3565</v>
      </c>
      <c r="AG45" s="284" t="s">
        <v>4990</v>
      </c>
      <c r="AH45" s="284" t="str">
        <f>IFERROR(IF(AG45&lt;&gt;"",": "&amp;VLOOKUP(AG45,#REF!,2,0),""),"")</f>
        <v/>
      </c>
    </row>
    <row r="46" spans="1:34" ht="15.75" customHeight="1" x14ac:dyDescent="0.4">
      <c r="A46" s="104"/>
      <c r="B46" s="52" t="s">
        <v>409</v>
      </c>
      <c r="C46" s="781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4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4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4">
      <c r="A49" s="102">
        <v>14</v>
      </c>
      <c r="B49" s="51" t="s">
        <v>4802</v>
      </c>
      <c r="C49" s="780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 t="s">
        <v>3218</v>
      </c>
      <c r="Y49" s="18">
        <v>4</v>
      </c>
      <c r="Z49" s="18"/>
      <c r="AA49" s="111" t="s">
        <v>815</v>
      </c>
      <c r="AB49" s="15"/>
      <c r="AC49" s="17"/>
      <c r="AD49" s="18"/>
      <c r="AE49" s="290"/>
      <c r="AF49" s="287" t="s">
        <v>3218</v>
      </c>
      <c r="AG49" s="284" t="s">
        <v>3868</v>
      </c>
      <c r="AH49" s="284" t="str">
        <f>IFERROR(IF(AG49&lt;&gt;"",": "&amp;VLOOKUP(AG49,#REF!,2,0),""),"")</f>
        <v/>
      </c>
    </row>
    <row r="50" spans="1:34" ht="15.75" customHeight="1" x14ac:dyDescent="0.4">
      <c r="A50" s="104"/>
      <c r="B50" s="52" t="s">
        <v>409</v>
      </c>
      <c r="C50" s="781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4" t="s">
        <v>1</v>
      </c>
      <c r="D51" s="25" t="s">
        <v>3218</v>
      </c>
      <c r="E51" s="26">
        <v>4</v>
      </c>
      <c r="F51" s="26"/>
      <c r="G51" s="108" t="s">
        <v>815</v>
      </c>
      <c r="H51" s="25" t="s">
        <v>3218</v>
      </c>
      <c r="I51" s="27">
        <v>4</v>
      </c>
      <c r="J51" s="28"/>
      <c r="K51" s="107" t="s">
        <v>815</v>
      </c>
      <c r="L51" s="25" t="s">
        <v>3218</v>
      </c>
      <c r="M51" s="28">
        <v>4</v>
      </c>
      <c r="N51" s="28"/>
      <c r="O51" s="107" t="s">
        <v>815</v>
      </c>
      <c r="P51" s="25" t="s">
        <v>3218</v>
      </c>
      <c r="Q51" s="27">
        <v>4</v>
      </c>
      <c r="R51" s="28"/>
      <c r="S51" s="107" t="s">
        <v>815</v>
      </c>
      <c r="T51" s="25" t="s">
        <v>3218</v>
      </c>
      <c r="U51" s="28">
        <v>4</v>
      </c>
      <c r="V51" s="28"/>
      <c r="W51" s="107" t="s">
        <v>815</v>
      </c>
      <c r="X51" s="25" t="s">
        <v>3218</v>
      </c>
      <c r="Y51" s="28">
        <v>4</v>
      </c>
      <c r="Z51" s="28"/>
      <c r="AA51" s="107" t="s">
        <v>815</v>
      </c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4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 t="s">
        <v>1249</v>
      </c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4">
      <c r="A53" s="102">
        <v>15</v>
      </c>
      <c r="B53" s="51" t="s">
        <v>4803</v>
      </c>
      <c r="C53" s="780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 t="s">
        <v>3218</v>
      </c>
      <c r="Y53" s="18">
        <v>4</v>
      </c>
      <c r="Z53" s="18"/>
      <c r="AA53" s="111" t="s">
        <v>815</v>
      </c>
      <c r="AB53" s="15"/>
      <c r="AC53" s="17"/>
      <c r="AD53" s="18"/>
      <c r="AE53" s="290"/>
      <c r="AF53" s="287" t="s">
        <v>3218</v>
      </c>
      <c r="AG53" s="284" t="s">
        <v>3868</v>
      </c>
      <c r="AH53" s="284" t="str">
        <f>IFERROR(IF(AG53&lt;&gt;"",": "&amp;VLOOKUP(AG53,#REF!,2,0),""),"")</f>
        <v/>
      </c>
    </row>
    <row r="54" spans="1:34" ht="15.75" customHeight="1" x14ac:dyDescent="0.4">
      <c r="A54" s="104"/>
      <c r="B54" s="52" t="s">
        <v>409</v>
      </c>
      <c r="C54" s="781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4" t="s">
        <v>1</v>
      </c>
      <c r="D55" s="25" t="s">
        <v>3218</v>
      </c>
      <c r="E55" s="26">
        <v>4</v>
      </c>
      <c r="F55" s="26"/>
      <c r="G55" s="108" t="s">
        <v>815</v>
      </c>
      <c r="H55" s="25" t="s">
        <v>3218</v>
      </c>
      <c r="I55" s="27">
        <v>4</v>
      </c>
      <c r="J55" s="28"/>
      <c r="K55" s="107" t="s">
        <v>815</v>
      </c>
      <c r="L55" s="25" t="s">
        <v>3218</v>
      </c>
      <c r="M55" s="28">
        <v>4</v>
      </c>
      <c r="N55" s="28"/>
      <c r="O55" s="107" t="s">
        <v>815</v>
      </c>
      <c r="P55" s="30" t="s">
        <v>3218</v>
      </c>
      <c r="Q55" s="31">
        <v>4</v>
      </c>
      <c r="R55" s="28"/>
      <c r="S55" s="107" t="s">
        <v>815</v>
      </c>
      <c r="T55" s="25" t="s">
        <v>3218</v>
      </c>
      <c r="U55" s="28">
        <v>4</v>
      </c>
      <c r="V55" s="28"/>
      <c r="W55" s="107" t="s">
        <v>815</v>
      </c>
      <c r="X55" s="25" t="s">
        <v>3218</v>
      </c>
      <c r="Y55" s="28">
        <v>4</v>
      </c>
      <c r="Z55" s="28"/>
      <c r="AA55" s="107" t="s">
        <v>815</v>
      </c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4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 t="s">
        <v>1249</v>
      </c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</row>
    <row r="57" spans="1:34" ht="15.75" customHeight="1" x14ac:dyDescent="0.4">
      <c r="A57" s="102">
        <v>16</v>
      </c>
      <c r="B57" s="51" t="s">
        <v>4804</v>
      </c>
      <c r="C57" s="780" t="s">
        <v>0</v>
      </c>
      <c r="D57" s="15" t="s">
        <v>3217</v>
      </c>
      <c r="E57" s="16">
        <v>4</v>
      </c>
      <c r="F57" s="16"/>
      <c r="G57" s="112" t="s">
        <v>799</v>
      </c>
      <c r="H57" s="15" t="s">
        <v>3217</v>
      </c>
      <c r="I57" s="17">
        <v>4</v>
      </c>
      <c r="J57" s="18"/>
      <c r="K57" s="111" t="s">
        <v>799</v>
      </c>
      <c r="L57" s="15" t="s">
        <v>3217</v>
      </c>
      <c r="M57" s="18">
        <v>4</v>
      </c>
      <c r="N57" s="18"/>
      <c r="O57" s="111" t="s">
        <v>799</v>
      </c>
      <c r="P57" s="34" t="s">
        <v>3217</v>
      </c>
      <c r="Q57" s="35">
        <v>4</v>
      </c>
      <c r="R57" s="36"/>
      <c r="S57" s="111" t="s">
        <v>799</v>
      </c>
      <c r="T57" s="15" t="s">
        <v>3217</v>
      </c>
      <c r="U57" s="18">
        <v>4</v>
      </c>
      <c r="V57" s="18"/>
      <c r="W57" s="111" t="s">
        <v>799</v>
      </c>
      <c r="X57" s="18" t="s">
        <v>3217</v>
      </c>
      <c r="Y57" s="18">
        <v>4</v>
      </c>
      <c r="Z57" s="18"/>
      <c r="AA57" s="111" t="s">
        <v>799</v>
      </c>
      <c r="AB57" s="15" t="s">
        <v>3217</v>
      </c>
      <c r="AC57" s="17">
        <v>4</v>
      </c>
      <c r="AD57" s="18"/>
      <c r="AE57" s="290" t="s">
        <v>799</v>
      </c>
      <c r="AF57" s="287" t="s">
        <v>3217</v>
      </c>
      <c r="AG57" s="284" t="s">
        <v>3869</v>
      </c>
      <c r="AH57" s="284" t="str">
        <f>IFERROR(IF(AG57&lt;&gt;"",": "&amp;VLOOKUP(AG57,#REF!,2,0),""),"")</f>
        <v/>
      </c>
    </row>
    <row r="58" spans="1:34" ht="15.75" customHeight="1" x14ac:dyDescent="0.4">
      <c r="A58" s="104"/>
      <c r="B58" s="52" t="s">
        <v>409</v>
      </c>
      <c r="C58" s="781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 t="s">
        <v>1249</v>
      </c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4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4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</row>
    <row r="61" spans="1:34" ht="15.75" customHeight="1" x14ac:dyDescent="0.4">
      <c r="A61" s="102">
        <v>17</v>
      </c>
      <c r="B61" s="51" t="s">
        <v>4805</v>
      </c>
      <c r="C61" s="780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3217</v>
      </c>
      <c r="AG61" s="284" t="s">
        <v>3869</v>
      </c>
      <c r="AH61" s="284" t="str">
        <f>IFERROR(IF(AG61&lt;&gt;"",": "&amp;VLOOKUP(AG61,#REF!,2,0),""),"")</f>
        <v/>
      </c>
    </row>
    <row r="62" spans="1:34" ht="15.75" customHeight="1" x14ac:dyDescent="0.4">
      <c r="A62" s="104"/>
      <c r="B62" s="52" t="s">
        <v>409</v>
      </c>
      <c r="C62" s="781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4" t="s">
        <v>1</v>
      </c>
      <c r="D63" s="25" t="s">
        <v>3217</v>
      </c>
      <c r="E63" s="26">
        <v>4</v>
      </c>
      <c r="F63" s="26"/>
      <c r="G63" s="108" t="s">
        <v>799</v>
      </c>
      <c r="H63" s="25" t="s">
        <v>3217</v>
      </c>
      <c r="I63" s="27">
        <v>4</v>
      </c>
      <c r="J63" s="28"/>
      <c r="K63" s="107" t="s">
        <v>799</v>
      </c>
      <c r="L63" s="25" t="s">
        <v>3217</v>
      </c>
      <c r="M63" s="28">
        <v>4</v>
      </c>
      <c r="N63" s="28"/>
      <c r="O63" s="107" t="s">
        <v>799</v>
      </c>
      <c r="P63" s="25" t="s">
        <v>3217</v>
      </c>
      <c r="Q63" s="27">
        <v>4</v>
      </c>
      <c r="R63" s="28"/>
      <c r="S63" s="107" t="s">
        <v>799</v>
      </c>
      <c r="T63" s="25" t="s">
        <v>3217</v>
      </c>
      <c r="U63" s="28">
        <v>4</v>
      </c>
      <c r="V63" s="28"/>
      <c r="W63" s="107" t="s">
        <v>799</v>
      </c>
      <c r="X63" s="25" t="s">
        <v>3217</v>
      </c>
      <c r="Y63" s="28">
        <v>4</v>
      </c>
      <c r="Z63" s="28"/>
      <c r="AA63" s="107" t="s">
        <v>799</v>
      </c>
      <c r="AB63" s="25" t="s">
        <v>3217</v>
      </c>
      <c r="AC63" s="27">
        <v>4</v>
      </c>
      <c r="AD63" s="28"/>
      <c r="AE63" s="292" t="s">
        <v>799</v>
      </c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4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 t="s">
        <v>1249</v>
      </c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4">
      <c r="A65" s="102">
        <v>18</v>
      </c>
      <c r="B65" s="51" t="s">
        <v>4806</v>
      </c>
      <c r="C65" s="780" t="s">
        <v>0</v>
      </c>
      <c r="D65" s="15" t="s">
        <v>3218</v>
      </c>
      <c r="E65" s="16">
        <v>4</v>
      </c>
      <c r="F65" s="16"/>
      <c r="G65" s="112" t="s">
        <v>805</v>
      </c>
      <c r="H65" s="15" t="s">
        <v>3218</v>
      </c>
      <c r="I65" s="17">
        <v>4</v>
      </c>
      <c r="J65" s="18"/>
      <c r="K65" s="111" t="s">
        <v>805</v>
      </c>
      <c r="L65" s="18" t="s">
        <v>3218</v>
      </c>
      <c r="M65" s="18">
        <v>4</v>
      </c>
      <c r="N65" s="18"/>
      <c r="O65" s="111" t="s">
        <v>805</v>
      </c>
      <c r="P65" s="15" t="s">
        <v>3218</v>
      </c>
      <c r="Q65" s="17">
        <v>4</v>
      </c>
      <c r="R65" s="18"/>
      <c r="S65" s="111" t="s">
        <v>805</v>
      </c>
      <c r="T65" s="15" t="s">
        <v>3218</v>
      </c>
      <c r="U65" s="18">
        <v>4</v>
      </c>
      <c r="V65" s="18"/>
      <c r="W65" s="111" t="s">
        <v>805</v>
      </c>
      <c r="X65" s="15"/>
      <c r="Y65" s="18"/>
      <c r="Z65" s="18"/>
      <c r="AA65" s="111"/>
      <c r="AB65" s="15"/>
      <c r="AC65" s="17"/>
      <c r="AD65" s="18"/>
      <c r="AE65" s="290"/>
      <c r="AF65" s="287" t="s">
        <v>3218</v>
      </c>
      <c r="AG65" s="284" t="s">
        <v>3868</v>
      </c>
      <c r="AH65" s="284" t="str">
        <f>IFERROR(IF(AG65&lt;&gt;"",": "&amp;VLOOKUP(AG65,#REF!,2,0),""),"")</f>
        <v/>
      </c>
    </row>
    <row r="66" spans="1:34" ht="15.75" customHeight="1" x14ac:dyDescent="0.4">
      <c r="A66" s="104"/>
      <c r="B66" s="52" t="s">
        <v>4773</v>
      </c>
      <c r="C66" s="781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4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4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4">
      <c r="A69" s="102">
        <v>19</v>
      </c>
      <c r="B69" s="51" t="s">
        <v>4807</v>
      </c>
      <c r="C69" s="780" t="s">
        <v>0</v>
      </c>
      <c r="D69" s="15" t="s">
        <v>3218</v>
      </c>
      <c r="E69" s="16">
        <v>4</v>
      </c>
      <c r="F69" s="16"/>
      <c r="G69" s="112" t="s">
        <v>805</v>
      </c>
      <c r="H69" s="15" t="s">
        <v>3218</v>
      </c>
      <c r="I69" s="17">
        <v>4</v>
      </c>
      <c r="J69" s="18"/>
      <c r="K69" s="111" t="s">
        <v>805</v>
      </c>
      <c r="L69" s="18" t="s">
        <v>3218</v>
      </c>
      <c r="M69" s="18">
        <v>4</v>
      </c>
      <c r="N69" s="18"/>
      <c r="O69" s="111" t="s">
        <v>805</v>
      </c>
      <c r="P69" s="15" t="s">
        <v>3218</v>
      </c>
      <c r="Q69" s="17">
        <v>4</v>
      </c>
      <c r="R69" s="18"/>
      <c r="S69" s="111" t="s">
        <v>805</v>
      </c>
      <c r="T69" s="15" t="s">
        <v>3218</v>
      </c>
      <c r="U69" s="17">
        <v>4</v>
      </c>
      <c r="V69" s="18"/>
      <c r="W69" s="111" t="s">
        <v>805</v>
      </c>
      <c r="X69" s="15"/>
      <c r="Y69" s="18"/>
      <c r="Z69" s="18"/>
      <c r="AA69" s="111"/>
      <c r="AB69" s="15"/>
      <c r="AC69" s="17"/>
      <c r="AD69" s="18"/>
      <c r="AE69" s="290"/>
      <c r="AF69" s="287" t="s">
        <v>3218</v>
      </c>
      <c r="AG69" s="284" t="s">
        <v>3868</v>
      </c>
      <c r="AH69" s="284" t="str">
        <f>IFERROR(IF(AG69&lt;&gt;"",": "&amp;VLOOKUP(AG69,#REF!,2,0),""),"")</f>
        <v/>
      </c>
    </row>
    <row r="70" spans="1:34" ht="15.75" customHeight="1" x14ac:dyDescent="0.4">
      <c r="A70" s="104"/>
      <c r="B70" s="52" t="s">
        <v>4773</v>
      </c>
      <c r="C70" s="781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4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4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4">
      <c r="A73" s="102">
        <v>20</v>
      </c>
      <c r="B73" s="51" t="s">
        <v>4702</v>
      </c>
      <c r="C73" s="780" t="s">
        <v>0</v>
      </c>
      <c r="D73" s="15"/>
      <c r="E73" s="16"/>
      <c r="F73" s="16"/>
      <c r="G73" s="112"/>
      <c r="H73" s="15"/>
      <c r="I73" s="17"/>
      <c r="J73" s="18"/>
      <c r="K73" s="111"/>
      <c r="L73" s="15" t="s">
        <v>2148</v>
      </c>
      <c r="M73" s="18">
        <v>5</v>
      </c>
      <c r="N73" s="18"/>
      <c r="O73" s="111" t="s">
        <v>4687</v>
      </c>
      <c r="P73" s="34"/>
      <c r="Q73" s="35"/>
      <c r="R73" s="36"/>
      <c r="S73" s="111"/>
      <c r="T73" s="15" t="s">
        <v>2148</v>
      </c>
      <c r="U73" s="18">
        <v>5</v>
      </c>
      <c r="V73" s="18"/>
      <c r="W73" s="111" t="s">
        <v>4687</v>
      </c>
      <c r="X73" s="18"/>
      <c r="Y73" s="18"/>
      <c r="Z73" s="18"/>
      <c r="AA73" s="111"/>
      <c r="AB73" s="15"/>
      <c r="AC73" s="17"/>
      <c r="AD73" s="18"/>
      <c r="AE73" s="290"/>
      <c r="AF73" s="287" t="s">
        <v>2148</v>
      </c>
      <c r="AG73" s="284" t="s">
        <v>5078</v>
      </c>
      <c r="AH73" s="284" t="str">
        <f>IFERROR(IF(AG73&lt;&gt;"",": "&amp;VLOOKUP(AG73,#REF!,2,0),""),"")</f>
        <v/>
      </c>
    </row>
    <row r="74" spans="1:34" ht="15.75" customHeight="1" x14ac:dyDescent="0.4">
      <c r="A74" s="104"/>
      <c r="B74" s="52" t="s">
        <v>409</v>
      </c>
      <c r="C74" s="781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4" t="s">
        <v>1</v>
      </c>
      <c r="D75" s="25" t="s">
        <v>2148</v>
      </c>
      <c r="E75" s="26">
        <v>5</v>
      </c>
      <c r="F75" s="26"/>
      <c r="G75" s="108" t="s">
        <v>4687</v>
      </c>
      <c r="H75" s="25" t="s">
        <v>2148</v>
      </c>
      <c r="I75" s="27">
        <v>5</v>
      </c>
      <c r="J75" s="28"/>
      <c r="K75" s="107" t="s">
        <v>4687</v>
      </c>
      <c r="L75" s="25" t="s">
        <v>2148</v>
      </c>
      <c r="M75" s="28">
        <v>5</v>
      </c>
      <c r="N75" s="28"/>
      <c r="O75" s="107" t="s">
        <v>4687</v>
      </c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4">
      <c r="A76" s="104"/>
      <c r="B76" s="52"/>
      <c r="C76" s="785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4">
      <c r="A77" s="102">
        <v>21</v>
      </c>
      <c r="B77" s="51" t="s">
        <v>4703</v>
      </c>
      <c r="C77" s="780" t="s">
        <v>0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 t="s">
        <v>3583</v>
      </c>
      <c r="AG77" s="284" t="s">
        <v>3843</v>
      </c>
      <c r="AH77" s="284" t="str">
        <f>IFERROR(IF(AG77&lt;&gt;"",": "&amp;VLOOKUP(AG77,#REF!,2,0),""),"")</f>
        <v/>
      </c>
    </row>
    <row r="78" spans="1:34" ht="15.75" customHeight="1" x14ac:dyDescent="0.4">
      <c r="A78" s="104"/>
      <c r="B78" s="52" t="s">
        <v>409</v>
      </c>
      <c r="C78" s="781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4" t="s">
        <v>1</v>
      </c>
      <c r="D79" s="25" t="s">
        <v>3583</v>
      </c>
      <c r="E79" s="26">
        <v>4</v>
      </c>
      <c r="F79" s="26"/>
      <c r="G79" s="108" t="s">
        <v>805</v>
      </c>
      <c r="H79" s="25" t="s">
        <v>3583</v>
      </c>
      <c r="I79" s="27">
        <v>4</v>
      </c>
      <c r="J79" s="28"/>
      <c r="K79" s="107" t="s">
        <v>805</v>
      </c>
      <c r="L79" s="25" t="s">
        <v>3583</v>
      </c>
      <c r="M79" s="28">
        <v>4</v>
      </c>
      <c r="N79" s="28"/>
      <c r="O79" s="107" t="s">
        <v>805</v>
      </c>
      <c r="P79" s="25" t="s">
        <v>3583</v>
      </c>
      <c r="Q79" s="27">
        <v>4</v>
      </c>
      <c r="R79" s="28"/>
      <c r="S79" s="107" t="s">
        <v>805</v>
      </c>
      <c r="T79" s="25" t="s">
        <v>3583</v>
      </c>
      <c r="U79" s="28">
        <v>4</v>
      </c>
      <c r="V79" s="28"/>
      <c r="W79" s="107" t="s">
        <v>805</v>
      </c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5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4">
      <c r="A81" s="102">
        <v>22</v>
      </c>
      <c r="B81" s="51" t="s">
        <v>4979</v>
      </c>
      <c r="C81" s="780" t="s">
        <v>0</v>
      </c>
      <c r="D81" s="15" t="s">
        <v>3224</v>
      </c>
      <c r="E81" s="16">
        <v>4</v>
      </c>
      <c r="F81" s="16"/>
      <c r="G81" s="112" t="s">
        <v>797</v>
      </c>
      <c r="H81" s="15" t="s">
        <v>3224</v>
      </c>
      <c r="I81" s="17">
        <v>4</v>
      </c>
      <c r="J81" s="18"/>
      <c r="K81" s="111" t="s">
        <v>797</v>
      </c>
      <c r="L81" s="15" t="s">
        <v>3224</v>
      </c>
      <c r="M81" s="18">
        <v>4</v>
      </c>
      <c r="N81" s="18"/>
      <c r="O81" s="111" t="s">
        <v>797</v>
      </c>
      <c r="P81" s="34" t="s">
        <v>3224</v>
      </c>
      <c r="Q81" s="35">
        <v>4</v>
      </c>
      <c r="R81" s="36"/>
      <c r="S81" s="111" t="s">
        <v>797</v>
      </c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 t="s">
        <v>3224</v>
      </c>
      <c r="AG81" s="284" t="s">
        <v>4841</v>
      </c>
      <c r="AH81" s="284" t="str">
        <f>IFERROR(IF(AG81&lt;&gt;"",": "&amp;VLOOKUP(AG81,#REF!,2,0),""),"")</f>
        <v/>
      </c>
    </row>
    <row r="82" spans="1:34" ht="15.75" customHeight="1" x14ac:dyDescent="0.4">
      <c r="A82" s="104"/>
      <c r="B82" s="52" t="s">
        <v>409</v>
      </c>
      <c r="C82" s="781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4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4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4">
      <c r="A85" s="102">
        <v>23</v>
      </c>
      <c r="B85" s="51" t="s">
        <v>4980</v>
      </c>
      <c r="C85" s="780" t="s">
        <v>0</v>
      </c>
      <c r="D85" s="15" t="s">
        <v>3528</v>
      </c>
      <c r="E85" s="16">
        <v>4</v>
      </c>
      <c r="F85" s="16"/>
      <c r="G85" s="112" t="s">
        <v>812</v>
      </c>
      <c r="H85" s="15" t="s">
        <v>3528</v>
      </c>
      <c r="I85" s="17">
        <v>4</v>
      </c>
      <c r="J85" s="18"/>
      <c r="K85" s="111" t="s">
        <v>812</v>
      </c>
      <c r="L85" s="15" t="s">
        <v>3528</v>
      </c>
      <c r="M85" s="18">
        <v>4</v>
      </c>
      <c r="N85" s="18"/>
      <c r="O85" s="111" t="s">
        <v>812</v>
      </c>
      <c r="P85" s="34" t="s">
        <v>3528</v>
      </c>
      <c r="Q85" s="35">
        <v>4</v>
      </c>
      <c r="R85" s="36"/>
      <c r="S85" s="111" t="s">
        <v>812</v>
      </c>
      <c r="T85" s="15" t="s">
        <v>3528</v>
      </c>
      <c r="U85" s="18">
        <v>4</v>
      </c>
      <c r="V85" s="18"/>
      <c r="W85" s="111" t="s">
        <v>812</v>
      </c>
      <c r="X85" s="18"/>
      <c r="Y85" s="18"/>
      <c r="Z85" s="18"/>
      <c r="AA85" s="111"/>
      <c r="AB85" s="15"/>
      <c r="AC85" s="17"/>
      <c r="AD85" s="18"/>
      <c r="AE85" s="290"/>
      <c r="AF85" s="287" t="s">
        <v>3528</v>
      </c>
      <c r="AG85" s="284" t="s">
        <v>4839</v>
      </c>
      <c r="AH85" s="284" t="str">
        <f>IFERROR(IF(AG85&lt;&gt;"",": "&amp;VLOOKUP(AG85,#REF!,2,0),""),"")</f>
        <v/>
      </c>
    </row>
    <row r="86" spans="1:34" ht="15.75" customHeight="1" x14ac:dyDescent="0.4">
      <c r="A86" s="104"/>
      <c r="B86" s="52" t="s">
        <v>409</v>
      </c>
      <c r="C86" s="781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 t="s">
        <v>1249</v>
      </c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4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4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4">
      <c r="A89" s="102">
        <v>24</v>
      </c>
      <c r="B89" s="51" t="s">
        <v>4981</v>
      </c>
      <c r="C89" s="780" t="s">
        <v>0</v>
      </c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3224</v>
      </c>
      <c r="AG89" s="284" t="s">
        <v>4841</v>
      </c>
      <c r="AH89" s="284" t="str">
        <f>IFERROR(IF(AG89&lt;&gt;"",": "&amp;VLOOKUP(AG89,#REF!,2,0),""),"")</f>
        <v/>
      </c>
    </row>
    <row r="90" spans="1:34" ht="15.75" customHeight="1" x14ac:dyDescent="0.4">
      <c r="A90" s="104"/>
      <c r="B90" s="52" t="s">
        <v>409</v>
      </c>
      <c r="C90" s="781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4" t="s">
        <v>1</v>
      </c>
      <c r="D91" s="25" t="s">
        <v>3224</v>
      </c>
      <c r="E91" s="26">
        <v>4</v>
      </c>
      <c r="F91" s="26"/>
      <c r="G91" s="108" t="s">
        <v>797</v>
      </c>
      <c r="H91" s="25" t="s">
        <v>3224</v>
      </c>
      <c r="I91" s="27">
        <v>4</v>
      </c>
      <c r="J91" s="28"/>
      <c r="K91" s="107" t="s">
        <v>797</v>
      </c>
      <c r="L91" s="25" t="s">
        <v>3224</v>
      </c>
      <c r="M91" s="28">
        <v>4</v>
      </c>
      <c r="N91" s="28"/>
      <c r="O91" s="107" t="s">
        <v>797</v>
      </c>
      <c r="P91" s="30" t="s">
        <v>3224</v>
      </c>
      <c r="Q91" s="31">
        <v>4</v>
      </c>
      <c r="R91" s="28"/>
      <c r="S91" s="107" t="s">
        <v>797</v>
      </c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4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4">
      <c r="A93" s="102">
        <v>25</v>
      </c>
      <c r="B93" s="51" t="s">
        <v>4982</v>
      </c>
      <c r="C93" s="780" t="s">
        <v>0</v>
      </c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3528</v>
      </c>
      <c r="AG93" s="284" t="s">
        <v>4839</v>
      </c>
      <c r="AH93" s="284" t="str">
        <f>IFERROR(IF(AG93&lt;&gt;"",": "&amp;VLOOKUP(AG93,#REF!,2,0),""),"")</f>
        <v/>
      </c>
    </row>
    <row r="94" spans="1:34" ht="15.75" customHeight="1" x14ac:dyDescent="0.4">
      <c r="A94" s="104"/>
      <c r="B94" s="52" t="s">
        <v>409</v>
      </c>
      <c r="C94" s="781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4" t="s">
        <v>1</v>
      </c>
      <c r="D95" s="25" t="s">
        <v>3528</v>
      </c>
      <c r="E95" s="26">
        <v>4</v>
      </c>
      <c r="F95" s="26"/>
      <c r="G95" s="108" t="s">
        <v>812</v>
      </c>
      <c r="H95" s="25" t="s">
        <v>3528</v>
      </c>
      <c r="I95" s="27">
        <v>4</v>
      </c>
      <c r="J95" s="28"/>
      <c r="K95" s="107" t="s">
        <v>812</v>
      </c>
      <c r="L95" s="25" t="s">
        <v>3528</v>
      </c>
      <c r="M95" s="28">
        <v>4</v>
      </c>
      <c r="N95" s="28"/>
      <c r="O95" s="107" t="s">
        <v>812</v>
      </c>
      <c r="P95" s="25" t="s">
        <v>3528</v>
      </c>
      <c r="Q95" s="27">
        <v>4</v>
      </c>
      <c r="R95" s="28"/>
      <c r="S95" s="107" t="s">
        <v>812</v>
      </c>
      <c r="T95" s="25" t="s">
        <v>3528</v>
      </c>
      <c r="U95" s="28">
        <v>4</v>
      </c>
      <c r="V95" s="28"/>
      <c r="W95" s="107" t="s">
        <v>812</v>
      </c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4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 t="s">
        <v>1249</v>
      </c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 t="str">
        <f>IFERROR(IF(AG96&lt;&gt;"",": "&amp;VLOOKUP(AG96,#REF!,2,0),""),"")</f>
        <v/>
      </c>
    </row>
    <row r="97" spans="1:34" ht="15.75" customHeight="1" x14ac:dyDescent="0.4">
      <c r="A97" s="102">
        <v>26</v>
      </c>
      <c r="B97" s="51" t="s">
        <v>4983</v>
      </c>
      <c r="C97" s="780" t="s">
        <v>0</v>
      </c>
      <c r="D97" s="15"/>
      <c r="E97" s="16"/>
      <c r="F97" s="16"/>
      <c r="G97" s="112"/>
      <c r="H97" s="15" t="s">
        <v>3214</v>
      </c>
      <c r="I97" s="17">
        <v>4</v>
      </c>
      <c r="J97" s="18"/>
      <c r="K97" s="111" t="s">
        <v>4970</v>
      </c>
      <c r="L97" s="15"/>
      <c r="M97" s="18"/>
      <c r="N97" s="18"/>
      <c r="O97" s="111"/>
      <c r="P97" s="34" t="s">
        <v>3214</v>
      </c>
      <c r="Q97" s="35">
        <v>4</v>
      </c>
      <c r="R97" s="36"/>
      <c r="S97" s="111" t="s">
        <v>4970</v>
      </c>
      <c r="T97" s="15" t="s">
        <v>3214</v>
      </c>
      <c r="U97" s="18">
        <v>4</v>
      </c>
      <c r="V97" s="18"/>
      <c r="W97" s="111" t="s">
        <v>4970</v>
      </c>
      <c r="X97" s="18"/>
      <c r="Y97" s="18"/>
      <c r="Z97" s="18"/>
      <c r="AA97" s="111"/>
      <c r="AB97" s="15"/>
      <c r="AC97" s="17"/>
      <c r="AD97" s="18"/>
      <c r="AE97" s="290"/>
      <c r="AF97" s="287" t="s">
        <v>3214</v>
      </c>
      <c r="AG97" s="284" t="s">
        <v>4843</v>
      </c>
      <c r="AH97" s="284" t="str">
        <f>IFERROR(IF(AG97&lt;&gt;"",": "&amp;VLOOKUP(AG97,#REF!,2,0),""),"")</f>
        <v/>
      </c>
    </row>
    <row r="98" spans="1:34" ht="15.75" customHeight="1" x14ac:dyDescent="0.4">
      <c r="A98" s="104"/>
      <c r="B98" s="52" t="s">
        <v>409</v>
      </c>
      <c r="C98" s="781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4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4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4">
      <c r="A101" s="102">
        <v>27</v>
      </c>
      <c r="B101" s="51" t="s">
        <v>4984</v>
      </c>
      <c r="C101" s="780" t="s">
        <v>0</v>
      </c>
      <c r="D101" s="15"/>
      <c r="E101" s="16"/>
      <c r="F101" s="16"/>
      <c r="G101" s="112"/>
      <c r="H101" s="15" t="s">
        <v>3214</v>
      </c>
      <c r="I101" s="17">
        <v>4</v>
      </c>
      <c r="J101" s="18"/>
      <c r="K101" s="111" t="s">
        <v>4970</v>
      </c>
      <c r="L101" s="18"/>
      <c r="M101" s="18"/>
      <c r="N101" s="18"/>
      <c r="O101" s="111"/>
      <c r="P101" s="15" t="s">
        <v>3214</v>
      </c>
      <c r="Q101" s="17">
        <v>4</v>
      </c>
      <c r="R101" s="18"/>
      <c r="S101" s="111" t="s">
        <v>4970</v>
      </c>
      <c r="T101" s="15" t="s">
        <v>3214</v>
      </c>
      <c r="U101" s="18">
        <v>4</v>
      </c>
      <c r="V101" s="18"/>
      <c r="W101" s="111" t="s">
        <v>4970</v>
      </c>
      <c r="X101" s="15"/>
      <c r="Y101" s="18"/>
      <c r="Z101" s="18"/>
      <c r="AA101" s="111"/>
      <c r="AB101" s="15"/>
      <c r="AC101" s="17"/>
      <c r="AD101" s="18"/>
      <c r="AE101" s="290"/>
      <c r="AF101" s="287" t="s">
        <v>3214</v>
      </c>
      <c r="AG101" s="284" t="s">
        <v>4843</v>
      </c>
      <c r="AH101" s="284" t="str">
        <f>IFERROR(IF(AG101&lt;&gt;"",": "&amp;VLOOKUP(AG101,#REF!,2,0),""),"")</f>
        <v/>
      </c>
    </row>
    <row r="102" spans="1:34" ht="15.75" customHeight="1" x14ac:dyDescent="0.4">
      <c r="A102" s="104"/>
      <c r="B102" s="52" t="s">
        <v>409</v>
      </c>
      <c r="C102" s="781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4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4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4">
      <c r="A105" s="102">
        <v>28</v>
      </c>
      <c r="B105" s="51" t="s">
        <v>4985</v>
      </c>
      <c r="C105" s="780" t="s">
        <v>0</v>
      </c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 t="s">
        <v>3214</v>
      </c>
      <c r="AG105" s="284" t="s">
        <v>4843</v>
      </c>
      <c r="AH105" s="284" t="str">
        <f>IFERROR(IF(AG105&lt;&gt;"",": "&amp;VLOOKUP(AG105,#REF!,2,0),""),"")</f>
        <v/>
      </c>
    </row>
    <row r="106" spans="1:34" ht="15.75" customHeight="1" x14ac:dyDescent="0.4">
      <c r="A106" s="104"/>
      <c r="B106" s="52" t="s">
        <v>409</v>
      </c>
      <c r="C106" s="781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4">
      <c r="A107" s="104"/>
      <c r="B107" s="52"/>
      <c r="C107" s="784" t="s">
        <v>1</v>
      </c>
      <c r="D107" s="25" t="s">
        <v>3214</v>
      </c>
      <c r="E107" s="26">
        <v>4</v>
      </c>
      <c r="F107" s="26"/>
      <c r="G107" s="108" t="s">
        <v>4973</v>
      </c>
      <c r="H107" s="25"/>
      <c r="I107" s="27"/>
      <c r="J107" s="28"/>
      <c r="K107" s="107"/>
      <c r="L107" s="25" t="s">
        <v>3214</v>
      </c>
      <c r="M107" s="28">
        <v>4</v>
      </c>
      <c r="N107" s="28"/>
      <c r="O107" s="107" t="s">
        <v>4973</v>
      </c>
      <c r="P107" s="30"/>
      <c r="Q107" s="31"/>
      <c r="R107" s="28"/>
      <c r="S107" s="107"/>
      <c r="T107" s="25" t="s">
        <v>3214</v>
      </c>
      <c r="U107" s="28">
        <v>4</v>
      </c>
      <c r="V107" s="28"/>
      <c r="W107" s="107" t="s">
        <v>4973</v>
      </c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4">
      <c r="A108" s="104"/>
      <c r="B108" s="52"/>
      <c r="C108" s="784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 t="str">
        <f>IFERROR(IF(AG108&lt;&gt;"",": "&amp;VLOOKUP(AG108,#REF!,2,0),""),"")</f>
        <v/>
      </c>
    </row>
    <row r="109" spans="1:34" ht="15.75" customHeight="1" x14ac:dyDescent="0.4">
      <c r="A109" s="102">
        <v>29</v>
      </c>
      <c r="B109" s="51" t="s">
        <v>4986</v>
      </c>
      <c r="C109" s="780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 t="s">
        <v>3214</v>
      </c>
      <c r="AG109" s="284" t="s">
        <v>4843</v>
      </c>
      <c r="AH109" s="284" t="str">
        <f>IFERROR(IF(AG109&lt;&gt;"",": "&amp;VLOOKUP(AG109,#REF!,2,0),""),"")</f>
        <v/>
      </c>
    </row>
    <row r="110" spans="1:34" ht="15.75" customHeight="1" x14ac:dyDescent="0.4">
      <c r="A110" s="104"/>
      <c r="B110" s="52" t="s">
        <v>409</v>
      </c>
      <c r="C110" s="781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 t="str">
        <f>IFERROR(IF(AG110&lt;&gt;"",": "&amp;VLOOKUP(AG110,#REF!,2,0),""),"")</f>
        <v/>
      </c>
    </row>
    <row r="111" spans="1:34" ht="15.75" customHeight="1" x14ac:dyDescent="0.4">
      <c r="A111" s="104"/>
      <c r="B111" s="52"/>
      <c r="C111" s="784" t="s">
        <v>1</v>
      </c>
      <c r="D111" s="25"/>
      <c r="E111" s="26"/>
      <c r="F111" s="26"/>
      <c r="G111" s="108"/>
      <c r="H111" s="25" t="s">
        <v>3214</v>
      </c>
      <c r="I111" s="27">
        <v>4</v>
      </c>
      <c r="J111" s="28"/>
      <c r="K111" s="107" t="s">
        <v>4973</v>
      </c>
      <c r="L111" s="25"/>
      <c r="M111" s="28"/>
      <c r="N111" s="28"/>
      <c r="O111" s="107"/>
      <c r="P111" s="25" t="s">
        <v>3214</v>
      </c>
      <c r="Q111" s="27">
        <v>4</v>
      </c>
      <c r="R111" s="28"/>
      <c r="S111" s="107" t="s">
        <v>4973</v>
      </c>
      <c r="T111" s="25"/>
      <c r="U111" s="28"/>
      <c r="V111" s="28"/>
      <c r="W111" s="107"/>
      <c r="X111" s="25" t="s">
        <v>3214</v>
      </c>
      <c r="Y111" s="28">
        <v>4</v>
      </c>
      <c r="Z111" s="28"/>
      <c r="AA111" s="107" t="s">
        <v>4973</v>
      </c>
      <c r="AB111" s="25"/>
      <c r="AC111" s="27"/>
      <c r="AD111" s="28"/>
      <c r="AE111" s="292"/>
      <c r="AF111" s="288"/>
      <c r="AG111" s="285"/>
      <c r="AH111" s="285" t="str">
        <f>IFERROR(IF(AG111&lt;&gt;"",": "&amp;VLOOKUP(AG111,#REF!,2,0),""),"")</f>
        <v/>
      </c>
    </row>
    <row r="112" spans="1:34" ht="15.75" customHeight="1" x14ac:dyDescent="0.4">
      <c r="A112" s="104"/>
      <c r="B112" s="52"/>
      <c r="C112" s="784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 t="str">
        <f>IFERROR(IF(AG112&lt;&gt;"",": "&amp;VLOOKUP(AG112,#REF!,2,0),""),"")</f>
        <v/>
      </c>
    </row>
    <row r="113" spans="1:34" ht="15.75" customHeight="1" x14ac:dyDescent="0.4">
      <c r="A113" s="102">
        <v>30</v>
      </c>
      <c r="B113" s="51" t="s">
        <v>5012</v>
      </c>
      <c r="C113" s="780" t="s">
        <v>0</v>
      </c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 t="s">
        <v>3224</v>
      </c>
      <c r="AG113" s="284" t="s">
        <v>4847</v>
      </c>
      <c r="AH113" s="284" t="str">
        <f>IFERROR(IF(AG113&lt;&gt;"",": "&amp;VLOOKUP(AG113,#REF!,2,0),""),"")</f>
        <v/>
      </c>
    </row>
    <row r="114" spans="1:34" ht="15.75" customHeight="1" x14ac:dyDescent="0.4">
      <c r="A114" s="104"/>
      <c r="B114" s="52" t="s">
        <v>409</v>
      </c>
      <c r="C114" s="781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 t="str">
        <f>IFERROR(IF(AG114&lt;&gt;"",": "&amp;VLOOKUP(AG114,#REF!,2,0),""),"")</f>
        <v/>
      </c>
    </row>
    <row r="115" spans="1:34" ht="15.75" customHeight="1" x14ac:dyDescent="0.4">
      <c r="A115" s="104"/>
      <c r="B115" s="52"/>
      <c r="C115" s="784" t="s">
        <v>1</v>
      </c>
      <c r="D115" s="25" t="s">
        <v>3224</v>
      </c>
      <c r="E115" s="26">
        <v>4</v>
      </c>
      <c r="F115" s="26"/>
      <c r="G115" s="108" t="s">
        <v>808</v>
      </c>
      <c r="H115" s="25" t="s">
        <v>3224</v>
      </c>
      <c r="I115" s="27">
        <v>4</v>
      </c>
      <c r="J115" s="28"/>
      <c r="K115" s="107" t="s">
        <v>808</v>
      </c>
      <c r="L115" s="25" t="s">
        <v>3224</v>
      </c>
      <c r="M115" s="28">
        <v>4</v>
      </c>
      <c r="N115" s="28"/>
      <c r="O115" s="107" t="s">
        <v>808</v>
      </c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 t="str">
        <f>IFERROR(IF(AG115&lt;&gt;"",": "&amp;VLOOKUP(AG115,#REF!,2,0),""),"")</f>
        <v/>
      </c>
    </row>
    <row r="116" spans="1:34" ht="15.75" customHeight="1" x14ac:dyDescent="0.4">
      <c r="A116" s="104"/>
      <c r="B116" s="54"/>
      <c r="C116" s="785"/>
      <c r="D116" s="25"/>
      <c r="E116" s="26"/>
      <c r="F116" s="26"/>
      <c r="G116" s="108"/>
      <c r="H116" s="25"/>
      <c r="I116" s="28"/>
      <c r="J116" s="28"/>
      <c r="K116" s="107"/>
      <c r="L116" s="25" t="s">
        <v>5058</v>
      </c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 t="str">
        <f>IFERROR(IF(AG116&lt;&gt;"",": "&amp;VLOOKUP(AG116,#REF!,2,0),""),"")</f>
        <v/>
      </c>
    </row>
    <row r="117" spans="1:34" ht="15.75" customHeight="1" x14ac:dyDescent="0.4">
      <c r="A117" s="102">
        <v>31</v>
      </c>
      <c r="B117" s="51" t="s">
        <v>5013</v>
      </c>
      <c r="C117" s="780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 t="s">
        <v>3224</v>
      </c>
      <c r="AG117" s="284" t="s">
        <v>4847</v>
      </c>
      <c r="AH117" s="284" t="str">
        <f>IFERROR(IF(AG117&lt;&gt;"",": "&amp;VLOOKUP(AG117,#REF!,2,0),""),"")</f>
        <v/>
      </c>
    </row>
    <row r="118" spans="1:34" ht="15.75" customHeight="1" x14ac:dyDescent="0.4">
      <c r="A118" s="104"/>
      <c r="B118" s="52" t="s">
        <v>409</v>
      </c>
      <c r="C118" s="781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 t="str">
        <f>IFERROR(IF(AG118&lt;&gt;"",": "&amp;VLOOKUP(AG118,#REF!,2,0),""),"")</f>
        <v/>
      </c>
    </row>
    <row r="119" spans="1:34" ht="15.75" customHeight="1" x14ac:dyDescent="0.4">
      <c r="A119" s="104"/>
      <c r="B119" s="52"/>
      <c r="C119" s="784" t="s">
        <v>1</v>
      </c>
      <c r="D119" s="25" t="s">
        <v>3224</v>
      </c>
      <c r="E119" s="26">
        <v>4</v>
      </c>
      <c r="F119" s="26"/>
      <c r="G119" s="108" t="s">
        <v>808</v>
      </c>
      <c r="H119" s="25" t="s">
        <v>3224</v>
      </c>
      <c r="I119" s="27">
        <v>4</v>
      </c>
      <c r="J119" s="28"/>
      <c r="K119" s="107" t="s">
        <v>808</v>
      </c>
      <c r="L119" s="28" t="s">
        <v>3224</v>
      </c>
      <c r="M119" s="28">
        <v>4</v>
      </c>
      <c r="N119" s="28"/>
      <c r="O119" s="107" t="s">
        <v>808</v>
      </c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 t="str">
        <f>IFERROR(IF(AG119&lt;&gt;"",": "&amp;VLOOKUP(AG119,#REF!,2,0),""),"")</f>
        <v/>
      </c>
    </row>
    <row r="120" spans="1:34" ht="15.75" customHeight="1" x14ac:dyDescent="0.4">
      <c r="A120" s="104"/>
      <c r="B120" s="54"/>
      <c r="C120" s="785"/>
      <c r="D120" s="25"/>
      <c r="E120" s="26"/>
      <c r="F120" s="26"/>
      <c r="G120" s="108"/>
      <c r="H120" s="25"/>
      <c r="I120" s="28"/>
      <c r="J120" s="28"/>
      <c r="K120" s="107"/>
      <c r="L120" s="25" t="s">
        <v>5058</v>
      </c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 t="str">
        <f>IFERROR(IF(AG120&lt;&gt;"",": "&amp;VLOOKUP(AG120,#REF!,2,0),""),"")</f>
        <v/>
      </c>
    </row>
    <row r="121" spans="1:34" ht="15.75" customHeight="1" x14ac:dyDescent="0.4">
      <c r="A121" s="102">
        <v>32</v>
      </c>
      <c r="B121" s="51" t="s">
        <v>4907</v>
      </c>
      <c r="C121" s="780" t="s">
        <v>0</v>
      </c>
      <c r="D121" s="15" t="s">
        <v>4978</v>
      </c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 t="s">
        <v>3191</v>
      </c>
      <c r="AG121" s="284" t="s">
        <v>4844</v>
      </c>
      <c r="AH121" s="284" t="str">
        <f>IFERROR(IF(AG121&lt;&gt;"",": "&amp;VLOOKUP(AG121,#REF!,2,0),""),"")</f>
        <v/>
      </c>
    </row>
    <row r="122" spans="1:34" ht="15.75" customHeight="1" x14ac:dyDescent="0.4">
      <c r="A122" s="104"/>
      <c r="B122" s="52" t="s">
        <v>409</v>
      </c>
      <c r="C122" s="781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 t="str">
        <f>IFERROR(IF(AG122&lt;&gt;"",": "&amp;VLOOKUP(AG122,#REF!,2,0),""),"")</f>
        <v/>
      </c>
    </row>
    <row r="123" spans="1:34" ht="15.75" customHeight="1" x14ac:dyDescent="0.4">
      <c r="A123" s="104"/>
      <c r="B123" s="52"/>
      <c r="C123" s="784" t="s">
        <v>1</v>
      </c>
      <c r="D123" s="25" t="s">
        <v>3191</v>
      </c>
      <c r="E123" s="26">
        <v>5</v>
      </c>
      <c r="F123" s="26"/>
      <c r="G123" s="108" t="s">
        <v>2155</v>
      </c>
      <c r="H123" s="25"/>
      <c r="I123" s="27"/>
      <c r="J123" s="28"/>
      <c r="K123" s="107"/>
      <c r="L123" s="25"/>
      <c r="M123" s="28"/>
      <c r="N123" s="28"/>
      <c r="O123" s="107"/>
      <c r="P123" s="30" t="s">
        <v>3191</v>
      </c>
      <c r="Q123" s="31">
        <v>5</v>
      </c>
      <c r="R123" s="28"/>
      <c r="S123" s="107" t="s">
        <v>2155</v>
      </c>
      <c r="T123" s="25" t="s">
        <v>3191</v>
      </c>
      <c r="U123" s="28">
        <v>5</v>
      </c>
      <c r="V123" s="28"/>
      <c r="W123" s="107" t="s">
        <v>2155</v>
      </c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 t="str">
        <f>IFERROR(IF(AG123&lt;&gt;"",": "&amp;VLOOKUP(AG123,#REF!,2,0),""),"")</f>
        <v/>
      </c>
    </row>
    <row r="124" spans="1:34" ht="15.75" customHeight="1" x14ac:dyDescent="0.4">
      <c r="A124" s="104"/>
      <c r="B124" s="52"/>
      <c r="C124" s="784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 t="str">
        <f>IFERROR(IF(AG124&lt;&gt;"",": "&amp;VLOOKUP(AG124,#REF!,2,0),""),"")</f>
        <v/>
      </c>
    </row>
    <row r="125" spans="1:34" ht="15.75" customHeight="1" x14ac:dyDescent="0.4">
      <c r="A125" s="102">
        <v>33</v>
      </c>
      <c r="B125" s="51" t="s">
        <v>5004</v>
      </c>
      <c r="C125" s="780" t="s">
        <v>0</v>
      </c>
      <c r="D125" s="15" t="s">
        <v>3214</v>
      </c>
      <c r="E125" s="16">
        <v>4</v>
      </c>
      <c r="F125" s="16"/>
      <c r="G125" s="112" t="s">
        <v>811</v>
      </c>
      <c r="H125" s="15" t="s">
        <v>3214</v>
      </c>
      <c r="I125" s="17">
        <v>4</v>
      </c>
      <c r="J125" s="18"/>
      <c r="K125" s="111" t="s">
        <v>811</v>
      </c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 t="s">
        <v>3214</v>
      </c>
      <c r="AG125" s="284" t="s">
        <v>4848</v>
      </c>
      <c r="AH125" s="284" t="str">
        <f>IFERROR(IF(AG125&lt;&gt;"",": "&amp;VLOOKUP(AG125,#REF!,2,0),""),"")</f>
        <v/>
      </c>
    </row>
    <row r="126" spans="1:34" ht="15.75" customHeight="1" x14ac:dyDescent="0.4">
      <c r="A126" s="104"/>
      <c r="B126" s="52" t="s">
        <v>409</v>
      </c>
      <c r="C126" s="781"/>
      <c r="D126" s="20"/>
      <c r="E126" s="21"/>
      <c r="F126" s="21"/>
      <c r="G126" s="110"/>
      <c r="H126" s="20" t="s">
        <v>5058</v>
      </c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 t="str">
        <f>IFERROR(IF(AG126&lt;&gt;"",": "&amp;VLOOKUP(AG126,#REF!,2,0),""),"")</f>
        <v/>
      </c>
    </row>
    <row r="127" spans="1:34" ht="15.75" customHeight="1" x14ac:dyDescent="0.4">
      <c r="A127" s="104"/>
      <c r="B127" s="52"/>
      <c r="C127" s="784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 t="str">
        <f>IFERROR(IF(AG127&lt;&gt;"",": "&amp;VLOOKUP(AG127,#REF!,2,0),""),"")</f>
        <v/>
      </c>
    </row>
    <row r="128" spans="1:34" ht="15.75" customHeight="1" x14ac:dyDescent="0.4">
      <c r="A128" s="104"/>
      <c r="B128" s="54"/>
      <c r="C128" s="785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 t="str">
        <f>IFERROR(IF(AG128&lt;&gt;"",": "&amp;VLOOKUP(AG128,#REF!,2,0),""),"")</f>
        <v/>
      </c>
    </row>
    <row r="129" spans="1:34" ht="15.75" customHeight="1" x14ac:dyDescent="0.4">
      <c r="A129" s="102">
        <v>34</v>
      </c>
      <c r="B129" s="51" t="s">
        <v>5005</v>
      </c>
      <c r="C129" s="780" t="s">
        <v>0</v>
      </c>
      <c r="D129" s="15" t="s">
        <v>3214</v>
      </c>
      <c r="E129" s="16">
        <v>4</v>
      </c>
      <c r="F129" s="16"/>
      <c r="G129" s="112" t="s">
        <v>811</v>
      </c>
      <c r="H129" s="15" t="s">
        <v>3214</v>
      </c>
      <c r="I129" s="17">
        <v>4</v>
      </c>
      <c r="J129" s="18"/>
      <c r="K129" s="111" t="s">
        <v>811</v>
      </c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 t="s">
        <v>3214</v>
      </c>
      <c r="AG129" s="284" t="s">
        <v>4848</v>
      </c>
      <c r="AH129" s="284"/>
    </row>
    <row r="130" spans="1:34" ht="15.75" customHeight="1" x14ac:dyDescent="0.4">
      <c r="A130" s="104"/>
      <c r="B130" s="52" t="s">
        <v>409</v>
      </c>
      <c r="C130" s="781"/>
      <c r="D130" s="20"/>
      <c r="E130" s="21"/>
      <c r="F130" s="21"/>
      <c r="G130" s="110"/>
      <c r="H130" s="20" t="s">
        <v>5058</v>
      </c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5.75" customHeight="1" x14ac:dyDescent="0.4">
      <c r="A131" s="104"/>
      <c r="B131" s="52"/>
      <c r="C131" s="784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5.75" customHeight="1" x14ac:dyDescent="0.4">
      <c r="A132" s="104"/>
      <c r="B132" s="54"/>
      <c r="C132" s="785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5.75" customHeight="1" x14ac:dyDescent="0.4">
      <c r="A133" s="102">
        <v>35</v>
      </c>
      <c r="B133" s="51" t="s">
        <v>4937</v>
      </c>
      <c r="C133" s="780" t="s">
        <v>0</v>
      </c>
      <c r="D133" s="15" t="s">
        <v>1256</v>
      </c>
      <c r="E133" s="16">
        <v>5</v>
      </c>
      <c r="F133" s="16"/>
      <c r="G133" s="112" t="s">
        <v>2200</v>
      </c>
      <c r="H133" s="15" t="s">
        <v>1256</v>
      </c>
      <c r="I133" s="17">
        <v>5</v>
      </c>
      <c r="J133" s="18"/>
      <c r="K133" s="111" t="s">
        <v>2200</v>
      </c>
      <c r="L133" s="15" t="s">
        <v>3221</v>
      </c>
      <c r="M133" s="18">
        <v>4</v>
      </c>
      <c r="N133" s="18"/>
      <c r="O133" s="111" t="s">
        <v>811</v>
      </c>
      <c r="P133" s="34" t="s">
        <v>3221</v>
      </c>
      <c r="Q133" s="35">
        <v>4</v>
      </c>
      <c r="R133" s="36"/>
      <c r="S133" s="111" t="s">
        <v>811</v>
      </c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 t="s">
        <v>1256</v>
      </c>
      <c r="AG133" s="284" t="s">
        <v>5079</v>
      </c>
      <c r="AH133" s="284"/>
    </row>
    <row r="134" spans="1:34" ht="15.75" customHeight="1" x14ac:dyDescent="0.4">
      <c r="A134" s="104"/>
      <c r="B134" s="52" t="s">
        <v>409</v>
      </c>
      <c r="C134" s="781"/>
      <c r="D134" s="20"/>
      <c r="E134" s="21"/>
      <c r="F134" s="21"/>
      <c r="G134" s="110"/>
      <c r="H134" s="20" t="s">
        <v>1249</v>
      </c>
      <c r="I134" s="22"/>
      <c r="J134" s="22"/>
      <c r="K134" s="109"/>
      <c r="L134" s="20"/>
      <c r="M134" s="22"/>
      <c r="N134" s="22"/>
      <c r="O134" s="109"/>
      <c r="P134" s="37" t="s">
        <v>1249</v>
      </c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 t="s">
        <v>3221</v>
      </c>
      <c r="AG134" s="285" t="s">
        <v>5006</v>
      </c>
      <c r="AH134" s="285"/>
    </row>
    <row r="135" spans="1:34" ht="15.75" customHeight="1" x14ac:dyDescent="0.4">
      <c r="A135" s="104"/>
      <c r="B135" s="52"/>
      <c r="C135" s="784" t="s">
        <v>1</v>
      </c>
      <c r="D135" s="25" t="s">
        <v>3221</v>
      </c>
      <c r="E135" s="26">
        <v>4</v>
      </c>
      <c r="F135" s="26"/>
      <c r="G135" s="108" t="s">
        <v>811</v>
      </c>
      <c r="H135" s="25" t="s">
        <v>3221</v>
      </c>
      <c r="I135" s="27">
        <v>4</v>
      </c>
      <c r="J135" s="28"/>
      <c r="K135" s="107" t="s">
        <v>811</v>
      </c>
      <c r="L135" s="25" t="s">
        <v>3221</v>
      </c>
      <c r="M135" s="28">
        <v>2</v>
      </c>
      <c r="N135" s="28"/>
      <c r="O135" s="107" t="s">
        <v>811</v>
      </c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5.75" customHeight="1" x14ac:dyDescent="0.4">
      <c r="A136" s="104"/>
      <c r="B136" s="52"/>
      <c r="C136" s="784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5.75" customHeight="1" x14ac:dyDescent="0.4">
      <c r="A137" s="102">
        <v>36</v>
      </c>
      <c r="B137" s="51" t="s">
        <v>4938</v>
      </c>
      <c r="C137" s="780" t="s">
        <v>0</v>
      </c>
      <c r="D137" s="15" t="s">
        <v>3222</v>
      </c>
      <c r="E137" s="16">
        <v>4</v>
      </c>
      <c r="F137" s="16"/>
      <c r="G137" s="112" t="s">
        <v>815</v>
      </c>
      <c r="H137" s="15" t="s">
        <v>3222</v>
      </c>
      <c r="I137" s="17">
        <v>4</v>
      </c>
      <c r="J137" s="18"/>
      <c r="K137" s="111" t="s">
        <v>815</v>
      </c>
      <c r="L137" s="18" t="s">
        <v>3222</v>
      </c>
      <c r="M137" s="18">
        <v>4</v>
      </c>
      <c r="N137" s="18"/>
      <c r="O137" s="111" t="s">
        <v>815</v>
      </c>
      <c r="P137" s="18" t="s">
        <v>3222</v>
      </c>
      <c r="Q137" s="18">
        <v>4</v>
      </c>
      <c r="R137" s="18"/>
      <c r="S137" s="111" t="s">
        <v>815</v>
      </c>
      <c r="T137" s="15" t="s">
        <v>3222</v>
      </c>
      <c r="U137" s="18">
        <v>4</v>
      </c>
      <c r="V137" s="18"/>
      <c r="W137" s="111" t="s">
        <v>815</v>
      </c>
      <c r="X137" s="15"/>
      <c r="Y137" s="18"/>
      <c r="Z137" s="18"/>
      <c r="AA137" s="111"/>
      <c r="AB137" s="15"/>
      <c r="AC137" s="18"/>
      <c r="AD137" s="18"/>
      <c r="AE137" s="290"/>
      <c r="AF137" s="287" t="s">
        <v>3222</v>
      </c>
      <c r="AG137" s="284" t="s">
        <v>4835</v>
      </c>
      <c r="AH137" s="284"/>
    </row>
    <row r="138" spans="1:34" ht="15.75" customHeight="1" x14ac:dyDescent="0.4">
      <c r="A138" s="104"/>
      <c r="B138" s="52" t="s">
        <v>409</v>
      </c>
      <c r="C138" s="781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/>
    </row>
    <row r="139" spans="1:34" ht="15.75" customHeight="1" x14ac:dyDescent="0.4">
      <c r="A139" s="104"/>
      <c r="B139" s="52"/>
      <c r="C139" s="784" t="s">
        <v>1</v>
      </c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5.75" customHeight="1" x14ac:dyDescent="0.4">
      <c r="A140" s="104"/>
      <c r="B140" s="52"/>
      <c r="C140" s="784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5.75" customHeight="1" x14ac:dyDescent="0.4">
      <c r="A141" s="102">
        <v>37</v>
      </c>
      <c r="B141" s="51" t="s">
        <v>5077</v>
      </c>
      <c r="C141" s="780" t="s">
        <v>0</v>
      </c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 t="s">
        <v>2148</v>
      </c>
      <c r="Y141" s="18">
        <v>5</v>
      </c>
      <c r="Z141" s="18"/>
      <c r="AA141" s="111" t="s">
        <v>4687</v>
      </c>
      <c r="AB141" s="15"/>
      <c r="AC141" s="17"/>
      <c r="AD141" s="18"/>
      <c r="AE141" s="290"/>
      <c r="AF141" s="287" t="s">
        <v>2148</v>
      </c>
      <c r="AG141" s="284" t="s">
        <v>5080</v>
      </c>
      <c r="AH141" s="284"/>
    </row>
    <row r="142" spans="1:34" ht="15.75" customHeight="1" x14ac:dyDescent="0.4">
      <c r="A142" s="104"/>
      <c r="B142" s="52" t="s">
        <v>409</v>
      </c>
      <c r="C142" s="781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5.75" customHeight="1" x14ac:dyDescent="0.4">
      <c r="A143" s="104"/>
      <c r="B143" s="52"/>
      <c r="C143" s="784" t="s">
        <v>1</v>
      </c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 t="s">
        <v>2148</v>
      </c>
      <c r="Y143" s="28">
        <v>5</v>
      </c>
      <c r="Z143" s="28"/>
      <c r="AA143" s="107" t="s">
        <v>4687</v>
      </c>
      <c r="AB143" s="25"/>
      <c r="AC143" s="27"/>
      <c r="AD143" s="28"/>
      <c r="AE143" s="292"/>
      <c r="AF143" s="288"/>
      <c r="AG143" s="285"/>
      <c r="AH143" s="285"/>
    </row>
    <row r="144" spans="1:34" ht="15.75" customHeight="1" x14ac:dyDescent="0.4">
      <c r="A144" s="104"/>
      <c r="B144" s="52"/>
      <c r="C144" s="784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5.75" customHeight="1" x14ac:dyDescent="0.4">
      <c r="A145" s="102">
        <v>38</v>
      </c>
      <c r="B145" s="51" t="s">
        <v>5045</v>
      </c>
      <c r="C145" s="780" t="s">
        <v>0</v>
      </c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 t="s">
        <v>2148</v>
      </c>
      <c r="Y145" s="18">
        <v>5</v>
      </c>
      <c r="Z145" s="18"/>
      <c r="AA145" s="111" t="s">
        <v>4687</v>
      </c>
      <c r="AB145" s="15"/>
      <c r="AC145" s="17"/>
      <c r="AD145" s="18"/>
      <c r="AE145" s="290"/>
      <c r="AF145" s="287" t="s">
        <v>2148</v>
      </c>
      <c r="AG145" s="284" t="s">
        <v>4889</v>
      </c>
      <c r="AH145" s="284"/>
    </row>
    <row r="146" spans="1:34" ht="15.75" customHeight="1" x14ac:dyDescent="0.4">
      <c r="A146" s="104"/>
      <c r="B146" s="52" t="s">
        <v>409</v>
      </c>
      <c r="C146" s="781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5.75" customHeight="1" x14ac:dyDescent="0.4">
      <c r="A147" s="104"/>
      <c r="B147" s="52"/>
      <c r="C147" s="784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 t="s">
        <v>2148</v>
      </c>
      <c r="Y147" s="28">
        <v>5</v>
      </c>
      <c r="Z147" s="28"/>
      <c r="AA147" s="107" t="s">
        <v>4687</v>
      </c>
      <c r="AB147" s="25"/>
      <c r="AC147" s="27"/>
      <c r="AD147" s="28"/>
      <c r="AE147" s="292"/>
      <c r="AF147" s="288"/>
      <c r="AG147" s="285"/>
      <c r="AH147" s="285"/>
    </row>
    <row r="148" spans="1:34" ht="15.75" customHeight="1" x14ac:dyDescent="0.4">
      <c r="A148" s="104"/>
      <c r="B148" s="52"/>
      <c r="C148" s="784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5.75" customHeight="1" x14ac:dyDescent="0.4">
      <c r="A149" s="487"/>
      <c r="B149" s="487"/>
      <c r="C149" s="487"/>
      <c r="D149" s="487" t="s">
        <v>4970</v>
      </c>
      <c r="E149" s="487" t="s">
        <v>4971</v>
      </c>
      <c r="F149" s="487"/>
      <c r="G149" s="487"/>
      <c r="H149" s="487" t="s">
        <v>4973</v>
      </c>
      <c r="I149" s="487" t="s">
        <v>4974</v>
      </c>
      <c r="J149" s="487"/>
      <c r="K149" s="487"/>
      <c r="L149" s="487" t="s">
        <v>2200</v>
      </c>
      <c r="M149" s="487" t="s">
        <v>2201</v>
      </c>
      <c r="N149" s="487"/>
      <c r="O149" s="487"/>
      <c r="P149" s="487" t="s">
        <v>4687</v>
      </c>
      <c r="Q149" s="487" t="s">
        <v>4690</v>
      </c>
      <c r="R149" s="487"/>
      <c r="S149" s="487"/>
      <c r="T149" s="487" t="s">
        <v>2155</v>
      </c>
      <c r="U149" s="487" t="s">
        <v>135</v>
      </c>
      <c r="V149" s="487"/>
      <c r="W149" s="487"/>
      <c r="X149" s="487" t="s">
        <v>599</v>
      </c>
      <c r="Y149" s="487" t="s">
        <v>205</v>
      </c>
      <c r="Z149" s="487"/>
      <c r="AA149" s="487"/>
      <c r="AB149" s="487"/>
      <c r="AC149" s="487"/>
      <c r="AD149" s="487"/>
      <c r="AE149" s="487"/>
    </row>
    <row r="150" spans="1:34" ht="15.75" customHeight="1" x14ac:dyDescent="0.4">
      <c r="A150" s="487"/>
      <c r="B150" s="487"/>
      <c r="C150" s="487"/>
      <c r="D150" s="487" t="s">
        <v>335</v>
      </c>
      <c r="E150" s="487" t="s">
        <v>296</v>
      </c>
      <c r="F150" s="487"/>
      <c r="G150" s="487"/>
      <c r="H150" s="487" t="s">
        <v>329</v>
      </c>
      <c r="I150" s="487" t="s">
        <v>392</v>
      </c>
      <c r="J150" s="487"/>
      <c r="K150" s="487"/>
      <c r="L150" s="487" t="s">
        <v>598</v>
      </c>
      <c r="M150" s="487" t="s">
        <v>597</v>
      </c>
      <c r="N150" s="487"/>
      <c r="O150" s="487"/>
      <c r="P150" s="487" t="s">
        <v>811</v>
      </c>
      <c r="Q150" s="487" t="s">
        <v>2239</v>
      </c>
      <c r="R150" s="487"/>
      <c r="S150" s="487"/>
      <c r="T150" s="487" t="s">
        <v>812</v>
      </c>
      <c r="U150" s="487" t="s">
        <v>2240</v>
      </c>
      <c r="V150" s="487"/>
      <c r="W150" s="487"/>
      <c r="X150" s="487" t="s">
        <v>787</v>
      </c>
      <c r="Y150" s="487" t="s">
        <v>121</v>
      </c>
      <c r="Z150" s="487"/>
      <c r="AA150" s="487"/>
      <c r="AB150" s="487"/>
      <c r="AC150" s="487"/>
      <c r="AD150" s="487"/>
      <c r="AE150" s="487"/>
    </row>
    <row r="151" spans="1:34" ht="15.75" customHeight="1" x14ac:dyDescent="0.4">
      <c r="A151" s="487"/>
      <c r="B151" s="487"/>
      <c r="C151" s="487"/>
      <c r="D151" s="487" t="s">
        <v>808</v>
      </c>
      <c r="E151" s="487" t="s">
        <v>2255</v>
      </c>
      <c r="F151" s="487"/>
      <c r="G151" s="487"/>
      <c r="H151" s="487" t="s">
        <v>797</v>
      </c>
      <c r="I151" s="487" t="s">
        <v>2253</v>
      </c>
      <c r="J151" s="487"/>
      <c r="K151" s="487"/>
      <c r="L151" s="487" t="s">
        <v>799</v>
      </c>
      <c r="M151" s="487" t="s">
        <v>2232</v>
      </c>
      <c r="N151" s="487"/>
      <c r="O151" s="487"/>
      <c r="P151" s="487" t="s">
        <v>815</v>
      </c>
      <c r="Q151" s="487" t="s">
        <v>582</v>
      </c>
      <c r="R151" s="487"/>
      <c r="S151" s="487"/>
      <c r="T151" s="487" t="s">
        <v>805</v>
      </c>
      <c r="U151" s="487" t="s">
        <v>2248</v>
      </c>
      <c r="V151" s="487"/>
      <c r="W151" s="487"/>
      <c r="X151" s="487" t="s">
        <v>801</v>
      </c>
      <c r="Y151" s="487" t="s">
        <v>3629</v>
      </c>
      <c r="Z151" s="487"/>
      <c r="AA151" s="487"/>
      <c r="AB151" s="487"/>
      <c r="AC151" s="487"/>
      <c r="AD151" s="487"/>
      <c r="AE151" s="487"/>
    </row>
    <row r="152" spans="1:34" ht="15.75" customHeight="1" x14ac:dyDescent="0.4">
      <c r="A152" s="487"/>
      <c r="B152" s="487"/>
      <c r="C152" s="487"/>
      <c r="D152" s="487"/>
      <c r="E152" s="487"/>
      <c r="F152" s="487"/>
      <c r="G152" s="487"/>
      <c r="H152" s="487"/>
      <c r="I152" s="487"/>
      <c r="J152" s="487"/>
      <c r="K152" s="487"/>
      <c r="L152" s="487"/>
      <c r="M152" s="487"/>
      <c r="N152" s="487"/>
      <c r="O152" s="487"/>
      <c r="P152" s="487"/>
      <c r="Q152" s="487"/>
      <c r="R152" s="487"/>
      <c r="S152" s="487"/>
      <c r="T152" s="487"/>
      <c r="U152" s="487"/>
      <c r="V152" s="487"/>
      <c r="W152" s="487"/>
      <c r="X152" s="487"/>
      <c r="Y152" s="487"/>
      <c r="Z152" s="487"/>
      <c r="AA152" s="487"/>
      <c r="AB152" s="487"/>
      <c r="AC152" s="487"/>
      <c r="AD152" s="487"/>
      <c r="AE152" s="487"/>
    </row>
    <row r="153" spans="1:34" ht="15.75" customHeight="1" x14ac:dyDescent="0.4">
      <c r="A153" s="487"/>
      <c r="B153" s="487"/>
      <c r="C153" s="487"/>
      <c r="D153" s="487"/>
      <c r="E153" s="487"/>
      <c r="F153" s="487"/>
      <c r="G153" s="487"/>
      <c r="H153" s="487"/>
      <c r="I153" s="487"/>
      <c r="J153" s="487"/>
      <c r="K153" s="487"/>
      <c r="L153" s="487"/>
      <c r="M153" s="487"/>
      <c r="N153" s="487"/>
      <c r="O153" s="487"/>
      <c r="P153" s="487"/>
      <c r="Q153" s="487"/>
      <c r="R153" s="487"/>
      <c r="S153" s="487"/>
      <c r="T153" s="487"/>
      <c r="U153" s="487"/>
      <c r="V153" s="487"/>
      <c r="W153" s="487"/>
      <c r="X153" s="487"/>
      <c r="Y153" s="487"/>
      <c r="Z153" s="487"/>
      <c r="AA153" s="487"/>
      <c r="AB153" s="487"/>
      <c r="AC153" s="487"/>
      <c r="AD153" s="487"/>
      <c r="AE153" s="487"/>
    </row>
  </sheetData>
  <mergeCells count="84">
    <mergeCell ref="C141:C142"/>
    <mergeCell ref="C143:C144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9:C100"/>
    <mergeCell ref="C87:C88"/>
    <mergeCell ref="C89:C90"/>
    <mergeCell ref="C91:C92"/>
    <mergeCell ref="C93:C94"/>
    <mergeCell ref="C57:C58"/>
    <mergeCell ref="C37:C38"/>
    <mergeCell ref="C39:C40"/>
    <mergeCell ref="C21:C22"/>
    <mergeCell ref="C97:C98"/>
    <mergeCell ref="AF4:AH4"/>
    <mergeCell ref="AB4:AE4"/>
    <mergeCell ref="L4:O4"/>
    <mergeCell ref="P4:S4"/>
    <mergeCell ref="T4:W4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3:C14"/>
    <mergeCell ref="C145:C146"/>
    <mergeCell ref="C147:C148"/>
    <mergeCell ref="C137:C138"/>
    <mergeCell ref="C139:C140"/>
    <mergeCell ref="C7:C8"/>
    <mergeCell ref="C85:C86"/>
    <mergeCell ref="C71:C72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</mergeCells>
  <conditionalFormatting sqref="D29:G29 D35:G35 D33:AA33">
    <cfRule type="expression" dxfId="182" priority="6" stopIfTrue="1">
      <formula>AND($C29:F92,J29:J92,"T04")</formula>
    </cfRule>
  </conditionalFormatting>
  <conditionalFormatting sqref="E37:K37">
    <cfRule type="expression" dxfId="181" priority="5" stopIfTrue="1">
      <formula>AND($C37:G108,K37:K108,"T04")</formula>
    </cfRule>
  </conditionalFormatting>
  <conditionalFormatting sqref="L37:O37">
    <cfRule type="expression" dxfId="180" priority="4" stopIfTrue="1">
      <formula>AND($C37:N108,R37:R108,"T04")</formula>
    </cfRule>
  </conditionalFormatting>
  <conditionalFormatting sqref="P37:S37">
    <cfRule type="expression" dxfId="179" priority="3" stopIfTrue="1">
      <formula>AND($C37:R108,V37:V108,"T04")</formula>
    </cfRule>
  </conditionalFormatting>
  <conditionalFormatting sqref="T37:W37">
    <cfRule type="expression" dxfId="178" priority="2" stopIfTrue="1">
      <formula>AND($C37:V108,Z37:Z108,"T04")</formula>
    </cfRule>
  </conditionalFormatting>
  <conditionalFormatting sqref="D37">
    <cfRule type="expression" dxfId="177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="89" zoomScaleNormal="100" zoomScaleSheetLayoutView="89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11" customWidth="1"/>
    <col min="2" max="2" width="9.72656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22" t="str">
        <f>'DL1'!A1:D2</f>
        <v xml:space="preserve">TRƯỜNG CAO ĐẲNG
CƠ ĐIỆN XÂY DỰNG VIỆT XÔ 
</v>
      </c>
      <c r="B1" s="822"/>
      <c r="C1" s="822"/>
      <c r="D1" s="822"/>
      <c r="E1" s="116"/>
      <c r="F1" s="116"/>
      <c r="G1" s="116"/>
      <c r="H1" s="834" t="str">
        <f>'DL1'!H1</f>
        <v>THỜI KHÓA BIỂU TẠI TRƯỜNG</v>
      </c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117"/>
      <c r="Z1" s="117"/>
      <c r="AA1" s="80" t="s">
        <v>4910</v>
      </c>
    </row>
    <row r="2" spans="1:36" ht="15.75" customHeight="1" x14ac:dyDescent="0.4">
      <c r="A2" s="822"/>
      <c r="B2" s="822"/>
      <c r="C2" s="822"/>
      <c r="D2" s="822"/>
      <c r="E2" s="118"/>
      <c r="F2" s="119"/>
      <c r="G2" s="120"/>
      <c r="H2" s="823" t="str">
        <f>'DL1'!H2</f>
        <v>Tuần 17 (từ ngày 27/11/2023 đến ngày 03/12/2023)</v>
      </c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23"/>
      <c r="Y2" s="121"/>
      <c r="Z2" s="121"/>
      <c r="AA2" s="121"/>
      <c r="AB2" s="121"/>
      <c r="AC2" s="3"/>
      <c r="AD2" s="3"/>
    </row>
    <row r="3" spans="1:36" ht="15.75" customHeight="1" x14ac:dyDescent="0.4">
      <c r="B3" s="118"/>
      <c r="C3" s="119"/>
      <c r="D3" s="119"/>
      <c r="E3" s="118"/>
      <c r="F3" s="119"/>
      <c r="G3" s="119"/>
      <c r="H3" s="833" t="s">
        <v>389</v>
      </c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122"/>
      <c r="Z3" s="122"/>
      <c r="AA3" s="122"/>
      <c r="AB3" s="122"/>
      <c r="AC3" s="4"/>
      <c r="AD3" s="4"/>
      <c r="AF3" s="1">
        <f>COUNT(A5:A32)*4+4</f>
        <v>32</v>
      </c>
    </row>
    <row r="4" spans="1:36" s="2" customFormat="1" ht="15.75" customHeight="1" x14ac:dyDescent="0.35">
      <c r="A4" s="186" t="s">
        <v>17</v>
      </c>
      <c r="B4" s="114" t="s">
        <v>27</v>
      </c>
      <c r="C4" s="300"/>
      <c r="D4" s="816" t="s">
        <v>20</v>
      </c>
      <c r="E4" s="817"/>
      <c r="F4" s="817"/>
      <c r="G4" s="818"/>
      <c r="H4" s="816" t="s">
        <v>21</v>
      </c>
      <c r="I4" s="817"/>
      <c r="J4" s="817"/>
      <c r="K4" s="818"/>
      <c r="L4" s="816" t="s">
        <v>22</v>
      </c>
      <c r="M4" s="817"/>
      <c r="N4" s="817"/>
      <c r="O4" s="818"/>
      <c r="P4" s="816" t="s">
        <v>23</v>
      </c>
      <c r="Q4" s="817"/>
      <c r="R4" s="817"/>
      <c r="S4" s="818"/>
      <c r="T4" s="816" t="s">
        <v>24</v>
      </c>
      <c r="U4" s="817"/>
      <c r="V4" s="817"/>
      <c r="W4" s="818"/>
      <c r="X4" s="816" t="s">
        <v>25</v>
      </c>
      <c r="Y4" s="817"/>
      <c r="Z4" s="817"/>
      <c r="AA4" s="818"/>
      <c r="AB4" s="816" t="s">
        <v>26</v>
      </c>
      <c r="AC4" s="817"/>
      <c r="AD4" s="817"/>
      <c r="AE4" s="818"/>
      <c r="AF4" s="808" t="s">
        <v>1239</v>
      </c>
      <c r="AG4" s="808"/>
      <c r="AH4" s="809"/>
      <c r="AI4" s="246" t="s">
        <v>842</v>
      </c>
      <c r="AJ4" s="246" t="s">
        <v>843</v>
      </c>
    </row>
    <row r="5" spans="1:36" x14ac:dyDescent="0.4">
      <c r="A5" s="102">
        <v>1</v>
      </c>
      <c r="B5" s="51" t="s">
        <v>3526</v>
      </c>
      <c r="C5" s="780" t="s">
        <v>0</v>
      </c>
      <c r="D5" s="15" t="s">
        <v>3565</v>
      </c>
      <c r="E5" s="16"/>
      <c r="F5" s="16"/>
      <c r="G5" s="112"/>
      <c r="H5" s="15" t="s">
        <v>3565</v>
      </c>
      <c r="I5" s="17"/>
      <c r="J5" s="18"/>
      <c r="K5" s="111"/>
      <c r="L5" s="15" t="s">
        <v>3565</v>
      </c>
      <c r="M5" s="18"/>
      <c r="N5" s="18"/>
      <c r="O5" s="111"/>
      <c r="P5" s="34" t="s">
        <v>3565</v>
      </c>
      <c r="Q5" s="35"/>
      <c r="R5" s="36"/>
      <c r="S5" s="111"/>
      <c r="T5" s="15" t="s">
        <v>3565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4999</v>
      </c>
      <c r="AH5" s="284" t="str">
        <f>IFERROR(IF(AG5&lt;&gt;"",": "&amp;VLOOKUP(AG5,#REF!,2,0),""),"")</f>
        <v/>
      </c>
    </row>
    <row r="6" spans="1:36" x14ac:dyDescent="0.4">
      <c r="A6" s="104"/>
      <c r="B6" s="52"/>
      <c r="C6" s="781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7.5" customHeight="1" x14ac:dyDescent="0.4">
      <c r="A7" s="104"/>
      <c r="B7" s="52"/>
      <c r="C7" s="784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3.5" customHeight="1" x14ac:dyDescent="0.4">
      <c r="A8" s="104"/>
      <c r="B8" s="52"/>
      <c r="C8" s="784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4">
      <c r="A9" s="102">
        <v>2</v>
      </c>
      <c r="B9" s="51" t="s">
        <v>4677</v>
      </c>
      <c r="C9" s="780" t="s">
        <v>0</v>
      </c>
      <c r="D9" s="15" t="s">
        <v>4954</v>
      </c>
      <c r="E9" s="16"/>
      <c r="F9" s="16"/>
      <c r="G9" s="112"/>
      <c r="H9" s="15" t="s">
        <v>4954</v>
      </c>
      <c r="I9" s="17"/>
      <c r="J9" s="18"/>
      <c r="K9" s="111"/>
      <c r="L9" s="15" t="s">
        <v>4954</v>
      </c>
      <c r="M9" s="18"/>
      <c r="N9" s="18"/>
      <c r="O9" s="111"/>
      <c r="P9" s="34" t="s">
        <v>4954</v>
      </c>
      <c r="Q9" s="35"/>
      <c r="R9" s="36"/>
      <c r="S9" s="111"/>
      <c r="T9" s="15" t="s">
        <v>4954</v>
      </c>
      <c r="U9" s="18"/>
      <c r="V9" s="18"/>
      <c r="W9" s="111"/>
      <c r="X9" s="18" t="s">
        <v>4954</v>
      </c>
      <c r="Y9" s="18"/>
      <c r="Z9" s="18"/>
      <c r="AA9" s="111"/>
      <c r="AB9" s="15"/>
      <c r="AC9" s="17"/>
      <c r="AD9" s="18"/>
      <c r="AE9" s="290"/>
      <c r="AF9" s="287" t="s">
        <v>3215</v>
      </c>
      <c r="AG9" s="284" t="s">
        <v>3993</v>
      </c>
      <c r="AH9" s="284" t="str">
        <f>IFERROR(IF(AG9&lt;&gt;"",": "&amp;VLOOKUP(AG9,#REF!,2,0),""),"")</f>
        <v/>
      </c>
    </row>
    <row r="10" spans="1:36" x14ac:dyDescent="0.4">
      <c r="A10" s="104"/>
      <c r="B10" s="52"/>
      <c r="C10" s="781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4">
      <c r="A11" s="104"/>
      <c r="B11" s="52"/>
      <c r="C11" s="784" t="s">
        <v>1</v>
      </c>
      <c r="D11" s="25" t="s">
        <v>3215</v>
      </c>
      <c r="E11" s="26">
        <v>4</v>
      </c>
      <c r="F11" s="26" t="s">
        <v>243</v>
      </c>
      <c r="G11" s="108" t="s">
        <v>178</v>
      </c>
      <c r="H11" s="25" t="s">
        <v>3215</v>
      </c>
      <c r="I11" s="27">
        <v>4</v>
      </c>
      <c r="J11" s="28" t="s">
        <v>243</v>
      </c>
      <c r="K11" s="107" t="s">
        <v>178</v>
      </c>
      <c r="L11" s="25" t="s">
        <v>3215</v>
      </c>
      <c r="M11" s="28">
        <v>4</v>
      </c>
      <c r="N11" s="28" t="s">
        <v>243</v>
      </c>
      <c r="O11" s="107" t="s">
        <v>178</v>
      </c>
      <c r="P11" s="25" t="s">
        <v>3215</v>
      </c>
      <c r="Q11" s="27">
        <v>4</v>
      </c>
      <c r="R11" s="28" t="s">
        <v>243</v>
      </c>
      <c r="S11" s="107" t="s">
        <v>178</v>
      </c>
      <c r="T11" s="25" t="s">
        <v>3215</v>
      </c>
      <c r="U11" s="28">
        <v>4</v>
      </c>
      <c r="V11" s="28" t="s">
        <v>243</v>
      </c>
      <c r="W11" s="107" t="s">
        <v>178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4">
      <c r="A12" s="104"/>
      <c r="B12" s="52"/>
      <c r="C12" s="784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4">
      <c r="A13" s="102">
        <v>3</v>
      </c>
      <c r="B13" s="51" t="s">
        <v>4678</v>
      </c>
      <c r="C13" s="780" t="s">
        <v>0</v>
      </c>
      <c r="D13" s="15" t="s">
        <v>4954</v>
      </c>
      <c r="E13" s="16"/>
      <c r="F13" s="16"/>
      <c r="G13" s="112"/>
      <c r="H13" s="15" t="s">
        <v>4954</v>
      </c>
      <c r="I13" s="17"/>
      <c r="J13" s="18"/>
      <c r="K13" s="111"/>
      <c r="L13" s="18" t="s">
        <v>4954</v>
      </c>
      <c r="M13" s="18"/>
      <c r="N13" s="18"/>
      <c r="O13" s="111"/>
      <c r="P13" s="15" t="s">
        <v>4954</v>
      </c>
      <c r="Q13" s="17"/>
      <c r="R13" s="18"/>
      <c r="S13" s="111"/>
      <c r="T13" s="15" t="s">
        <v>4954</v>
      </c>
      <c r="U13" s="18"/>
      <c r="V13" s="18"/>
      <c r="W13" s="111"/>
      <c r="X13" s="15" t="s">
        <v>4954</v>
      </c>
      <c r="Y13" s="18"/>
      <c r="Z13" s="18"/>
      <c r="AA13" s="111"/>
      <c r="AB13" s="15"/>
      <c r="AC13" s="17"/>
      <c r="AD13" s="18"/>
      <c r="AE13" s="290"/>
      <c r="AF13" s="287" t="s">
        <v>3215</v>
      </c>
      <c r="AG13" s="284" t="s">
        <v>4023</v>
      </c>
      <c r="AH13" s="284" t="str">
        <f>IFERROR(IF(AG13&lt;&gt;"",": "&amp;VLOOKUP(AG13,#REF!,2,0),""),"")</f>
        <v/>
      </c>
    </row>
    <row r="14" spans="1:36" x14ac:dyDescent="0.4">
      <c r="A14" s="104"/>
      <c r="B14" s="52"/>
      <c r="C14" s="781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4">
      <c r="A15" s="104"/>
      <c r="B15" s="52"/>
      <c r="C15" s="784" t="s">
        <v>1</v>
      </c>
      <c r="D15" s="25" t="s">
        <v>3215</v>
      </c>
      <c r="E15" s="26">
        <v>4</v>
      </c>
      <c r="F15" s="26" t="s">
        <v>239</v>
      </c>
      <c r="G15" s="108" t="s">
        <v>174</v>
      </c>
      <c r="H15" s="25" t="s">
        <v>3215</v>
      </c>
      <c r="I15" s="27">
        <v>4</v>
      </c>
      <c r="J15" s="28" t="s">
        <v>239</v>
      </c>
      <c r="K15" s="107" t="s">
        <v>174</v>
      </c>
      <c r="L15" s="25" t="s">
        <v>3215</v>
      </c>
      <c r="M15" s="28">
        <v>4</v>
      </c>
      <c r="N15" s="28" t="s">
        <v>239</v>
      </c>
      <c r="O15" s="107" t="s">
        <v>174</v>
      </c>
      <c r="P15" s="30" t="s">
        <v>3215</v>
      </c>
      <c r="Q15" s="31">
        <v>4</v>
      </c>
      <c r="R15" s="28" t="s">
        <v>239</v>
      </c>
      <c r="S15" s="107" t="s">
        <v>174</v>
      </c>
      <c r="T15" s="25" t="s">
        <v>3215</v>
      </c>
      <c r="U15" s="28">
        <v>4</v>
      </c>
      <c r="V15" s="28" t="s">
        <v>239</v>
      </c>
      <c r="W15" s="107" t="s">
        <v>174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4">
      <c r="A16" s="104"/>
      <c r="B16" s="52"/>
      <c r="C16" s="784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4">
      <c r="A17" s="102">
        <v>4</v>
      </c>
      <c r="B17" s="51" t="s">
        <v>4693</v>
      </c>
      <c r="C17" s="780" t="s">
        <v>0</v>
      </c>
      <c r="D17" s="15" t="s">
        <v>3584</v>
      </c>
      <c r="E17" s="16">
        <v>4</v>
      </c>
      <c r="F17" s="16" t="s">
        <v>246</v>
      </c>
      <c r="G17" s="112" t="s">
        <v>164</v>
      </c>
      <c r="H17" s="15" t="s">
        <v>3584</v>
      </c>
      <c r="I17" s="17">
        <v>4</v>
      </c>
      <c r="J17" s="18" t="s">
        <v>246</v>
      </c>
      <c r="K17" s="111" t="s">
        <v>164</v>
      </c>
      <c r="L17" s="15" t="s">
        <v>3584</v>
      </c>
      <c r="M17" s="18">
        <v>4</v>
      </c>
      <c r="N17" s="18" t="s">
        <v>246</v>
      </c>
      <c r="O17" s="111" t="s">
        <v>164</v>
      </c>
      <c r="P17" s="34" t="s">
        <v>3584</v>
      </c>
      <c r="Q17" s="35">
        <v>4</v>
      </c>
      <c r="R17" s="36" t="s">
        <v>246</v>
      </c>
      <c r="S17" s="111" t="s">
        <v>164</v>
      </c>
      <c r="T17" s="15" t="s">
        <v>3584</v>
      </c>
      <c r="U17" s="18">
        <v>4</v>
      </c>
      <c r="V17" s="18" t="s">
        <v>246</v>
      </c>
      <c r="W17" s="111" t="s">
        <v>164</v>
      </c>
      <c r="X17" s="18"/>
      <c r="Y17" s="18"/>
      <c r="Z17" s="18"/>
      <c r="AA17" s="111"/>
      <c r="AB17" s="15"/>
      <c r="AC17" s="17"/>
      <c r="AD17" s="18"/>
      <c r="AE17" s="290"/>
      <c r="AF17" s="287" t="s">
        <v>3584</v>
      </c>
      <c r="AG17" s="284" t="s">
        <v>3957</v>
      </c>
      <c r="AH17" s="284" t="str">
        <f>IFERROR(IF(AG17&lt;&gt;"",": "&amp;VLOOKUP(AG17,#REF!,2,0),""),"")</f>
        <v/>
      </c>
    </row>
    <row r="18" spans="1:34" x14ac:dyDescent="0.4">
      <c r="A18" s="104"/>
      <c r="B18" s="52"/>
      <c r="C18" s="781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x14ac:dyDescent="0.4">
      <c r="A19" s="104"/>
      <c r="B19" s="52"/>
      <c r="C19" s="784" t="s">
        <v>1</v>
      </c>
      <c r="D19" s="25" t="s">
        <v>3638</v>
      </c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2" customHeight="1" x14ac:dyDescent="0.4">
      <c r="A20" s="104"/>
      <c r="B20" s="52"/>
      <c r="C20" s="784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x14ac:dyDescent="0.4">
      <c r="A21" s="102">
        <v>5</v>
      </c>
      <c r="B21" s="51" t="s">
        <v>4895</v>
      </c>
      <c r="C21" s="780" t="s">
        <v>0</v>
      </c>
      <c r="D21" s="15" t="s">
        <v>4954</v>
      </c>
      <c r="E21" s="16"/>
      <c r="F21" s="16"/>
      <c r="G21" s="112"/>
      <c r="H21" s="15" t="s">
        <v>4954</v>
      </c>
      <c r="I21" s="17"/>
      <c r="J21" s="18"/>
      <c r="K21" s="111"/>
      <c r="L21" s="15" t="s">
        <v>4954</v>
      </c>
      <c r="M21" s="18"/>
      <c r="N21" s="18"/>
      <c r="O21" s="111"/>
      <c r="P21" s="34" t="s">
        <v>4954</v>
      </c>
      <c r="Q21" s="35"/>
      <c r="R21" s="36"/>
      <c r="S21" s="111"/>
      <c r="T21" s="15" t="s">
        <v>4954</v>
      </c>
      <c r="U21" s="18"/>
      <c r="V21" s="18"/>
      <c r="W21" s="111"/>
      <c r="X21" s="18" t="s">
        <v>4954</v>
      </c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4853</v>
      </c>
      <c r="AH21" s="284" t="str">
        <f>IFERROR(IF(AG31&lt;&gt;"",": "&amp;VLOOKUP(AG31,#REF!,2,0),""),"")</f>
        <v/>
      </c>
    </row>
    <row r="22" spans="1:34" x14ac:dyDescent="0.4">
      <c r="A22" s="104"/>
      <c r="B22" s="52"/>
      <c r="C22" s="781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3195</v>
      </c>
      <c r="AG22" s="285" t="s">
        <v>4854</v>
      </c>
      <c r="AH22" s="285" t="str">
        <f>IFERROR(IF(AG32&lt;&gt;"",": "&amp;VLOOKUP(AG32,#REF!,2,0),""),"")</f>
        <v/>
      </c>
    </row>
    <row r="23" spans="1:34" x14ac:dyDescent="0.4">
      <c r="A23" s="104"/>
      <c r="B23" s="52"/>
      <c r="C23" s="784" t="s">
        <v>1</v>
      </c>
      <c r="D23" s="25" t="s">
        <v>3194</v>
      </c>
      <c r="E23" s="26">
        <v>4</v>
      </c>
      <c r="F23" s="483" t="s">
        <v>496</v>
      </c>
      <c r="G23" s="108" t="s">
        <v>167</v>
      </c>
      <c r="H23" s="25" t="s">
        <v>4954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3195</v>
      </c>
      <c r="Q23" s="27">
        <v>3</v>
      </c>
      <c r="R23" s="454" t="s">
        <v>246</v>
      </c>
      <c r="S23" s="107" t="s">
        <v>164</v>
      </c>
      <c r="T23" s="25" t="s">
        <v>3194</v>
      </c>
      <c r="U23" s="28">
        <v>4</v>
      </c>
      <c r="V23" s="454" t="s">
        <v>496</v>
      </c>
      <c r="W23" s="107" t="s">
        <v>167</v>
      </c>
      <c r="X23" s="25"/>
      <c r="Y23" s="28"/>
      <c r="Z23" s="28"/>
      <c r="AA23" s="107"/>
      <c r="AB23" s="25"/>
      <c r="AC23" s="27"/>
      <c r="AD23" s="28"/>
      <c r="AE23" s="292"/>
      <c r="AF23" s="288" t="s">
        <v>3194</v>
      </c>
      <c r="AG23" s="285" t="s">
        <v>4855</v>
      </c>
      <c r="AH23" s="285" t="str">
        <f>IFERROR(IF(#REF!&lt;&gt;"",": "&amp;VLOOKUP(#REF!,#REF!,2,0),""),"")</f>
        <v/>
      </c>
    </row>
    <row r="24" spans="1:34" x14ac:dyDescent="0.4">
      <c r="A24" s="104"/>
      <c r="B24" s="52"/>
      <c r="C24" s="784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IFERROR(IF(#REF!&lt;&gt;"",": "&amp;VLOOKUP(#REF!,#REF!,2,0),""),"")</f>
        <v/>
      </c>
    </row>
    <row r="25" spans="1:34" x14ac:dyDescent="0.4">
      <c r="A25" s="102">
        <v>6</v>
      </c>
      <c r="B25" s="51" t="s">
        <v>4896</v>
      </c>
      <c r="C25" s="780" t="s">
        <v>0</v>
      </c>
      <c r="D25" s="15" t="s">
        <v>4954</v>
      </c>
      <c r="E25" s="16"/>
      <c r="F25" s="16"/>
      <c r="G25" s="112"/>
      <c r="H25" s="15" t="s">
        <v>4954</v>
      </c>
      <c r="I25" s="17"/>
      <c r="J25" s="18"/>
      <c r="K25" s="111"/>
      <c r="L25" s="18" t="s">
        <v>4954</v>
      </c>
      <c r="M25" s="18"/>
      <c r="N25" s="18"/>
      <c r="O25" s="111"/>
      <c r="P25" s="15" t="s">
        <v>4954</v>
      </c>
      <c r="Q25" s="17"/>
      <c r="R25" s="18"/>
      <c r="S25" s="111"/>
      <c r="T25" s="15" t="s">
        <v>4954</v>
      </c>
      <c r="U25" s="18"/>
      <c r="V25" s="18"/>
      <c r="W25" s="111"/>
      <c r="X25" s="15" t="s">
        <v>4954</v>
      </c>
      <c r="Y25" s="18"/>
      <c r="Z25" s="18"/>
      <c r="AA25" s="111"/>
      <c r="AB25" s="15"/>
      <c r="AC25" s="17"/>
      <c r="AD25" s="18"/>
      <c r="AE25" s="290"/>
      <c r="AF25" s="287" t="s">
        <v>1259</v>
      </c>
      <c r="AG25" s="284" t="s">
        <v>4856</v>
      </c>
      <c r="AH25" s="284"/>
    </row>
    <row r="26" spans="1:34" x14ac:dyDescent="0.4">
      <c r="A26" s="104"/>
      <c r="B26" s="52"/>
      <c r="C26" s="781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3196</v>
      </c>
      <c r="AG26" s="285" t="s">
        <v>4857</v>
      </c>
      <c r="AH26" s="285"/>
    </row>
    <row r="27" spans="1:34" x14ac:dyDescent="0.4">
      <c r="A27" s="104"/>
      <c r="B27" s="52"/>
      <c r="C27" s="784" t="s">
        <v>1</v>
      </c>
      <c r="D27" s="25" t="s">
        <v>4954</v>
      </c>
      <c r="E27" s="26"/>
      <c r="F27" s="26"/>
      <c r="G27" s="108"/>
      <c r="H27" s="25" t="s">
        <v>3196</v>
      </c>
      <c r="I27" s="27">
        <v>4</v>
      </c>
      <c r="J27" s="454" t="s">
        <v>496</v>
      </c>
      <c r="K27" s="107" t="s">
        <v>167</v>
      </c>
      <c r="L27" s="25" t="s">
        <v>1259</v>
      </c>
      <c r="M27" s="28">
        <v>4</v>
      </c>
      <c r="N27" s="454" t="s">
        <v>440</v>
      </c>
      <c r="O27" s="107" t="s">
        <v>329</v>
      </c>
      <c r="P27" s="30" t="s">
        <v>3224</v>
      </c>
      <c r="Q27" s="31">
        <v>4</v>
      </c>
      <c r="R27" s="28" t="s">
        <v>229</v>
      </c>
      <c r="S27" s="107" t="s">
        <v>170</v>
      </c>
      <c r="T27" s="25" t="s">
        <v>3224</v>
      </c>
      <c r="U27" s="28">
        <v>4</v>
      </c>
      <c r="V27" s="28" t="s">
        <v>229</v>
      </c>
      <c r="W27" s="107" t="s">
        <v>170</v>
      </c>
      <c r="X27" s="25"/>
      <c r="Y27" s="28"/>
      <c r="Z27" s="28"/>
      <c r="AA27" s="107"/>
      <c r="AB27" s="25"/>
      <c r="AC27" s="27"/>
      <c r="AD27" s="28"/>
      <c r="AE27" s="292"/>
      <c r="AF27" s="288" t="s">
        <v>3224</v>
      </c>
      <c r="AG27" s="285" t="s">
        <v>4859</v>
      </c>
      <c r="AH27" s="285"/>
    </row>
    <row r="28" spans="1:34" x14ac:dyDescent="0.4">
      <c r="A28" s="104"/>
      <c r="B28" s="52"/>
      <c r="C28" s="784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x14ac:dyDescent="0.4">
      <c r="A29" s="102">
        <v>7</v>
      </c>
      <c r="B29" s="51" t="s">
        <v>4919</v>
      </c>
      <c r="C29" s="780" t="s">
        <v>0</v>
      </c>
      <c r="D29" s="15" t="s">
        <v>1260</v>
      </c>
      <c r="E29" s="16">
        <v>3</v>
      </c>
      <c r="F29" s="484" t="s">
        <v>403</v>
      </c>
      <c r="G29" s="112" t="s">
        <v>334</v>
      </c>
      <c r="H29" s="15" t="s">
        <v>3191</v>
      </c>
      <c r="I29" s="17">
        <v>3</v>
      </c>
      <c r="J29" s="455" t="s">
        <v>402</v>
      </c>
      <c r="K29" s="111" t="s">
        <v>4681</v>
      </c>
      <c r="L29" s="18"/>
      <c r="M29" s="18"/>
      <c r="N29" s="18"/>
      <c r="O29" s="111"/>
      <c r="P29" s="15"/>
      <c r="Q29" s="17"/>
      <c r="R29" s="18"/>
      <c r="S29" s="111"/>
      <c r="T29" s="15" t="s">
        <v>1259</v>
      </c>
      <c r="U29" s="17">
        <v>3</v>
      </c>
      <c r="V29" s="455" t="s">
        <v>440</v>
      </c>
      <c r="W29" s="111" t="s">
        <v>329</v>
      </c>
      <c r="X29" s="15"/>
      <c r="Y29" s="18"/>
      <c r="Z29" s="18"/>
      <c r="AA29" s="111"/>
      <c r="AB29" s="15"/>
      <c r="AC29" s="17"/>
      <c r="AD29" s="18"/>
      <c r="AE29" s="290"/>
      <c r="AF29" s="287" t="s">
        <v>3191</v>
      </c>
      <c r="AG29" s="284" t="s">
        <v>4849</v>
      </c>
      <c r="AH29" s="284" t="str">
        <f>IFERROR(IF(#REF!&lt;&gt;"",": "&amp;VLOOKUP(#REF!,#REF!,2,0),""),"")</f>
        <v/>
      </c>
    </row>
    <row r="30" spans="1:34" x14ac:dyDescent="0.4">
      <c r="A30" s="104"/>
      <c r="B30" s="52"/>
      <c r="C30" s="781"/>
      <c r="D30" s="20" t="s">
        <v>3638</v>
      </c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1260</v>
      </c>
      <c r="AG30" s="285" t="s">
        <v>4850</v>
      </c>
      <c r="AH30" s="285" t="str">
        <f>IFERROR(IF(AG30&lt;&gt;"",": "&amp;VLOOKUP(AG30,#REF!,2,0),""),"")</f>
        <v/>
      </c>
    </row>
    <row r="31" spans="1:34" x14ac:dyDescent="0.4">
      <c r="A31" s="104"/>
      <c r="B31" s="52"/>
      <c r="C31" s="784" t="s">
        <v>1</v>
      </c>
      <c r="D31" s="25" t="s">
        <v>3195</v>
      </c>
      <c r="E31" s="26">
        <v>4</v>
      </c>
      <c r="F31" s="483" t="s">
        <v>246</v>
      </c>
      <c r="G31" s="108" t="s">
        <v>164</v>
      </c>
      <c r="H31" s="25"/>
      <c r="I31" s="27"/>
      <c r="J31" s="28"/>
      <c r="K31" s="107"/>
      <c r="L31" s="25" t="s">
        <v>3196</v>
      </c>
      <c r="M31" s="28">
        <v>4</v>
      </c>
      <c r="N31" s="454" t="s">
        <v>496</v>
      </c>
      <c r="O31" s="107" t="s">
        <v>167</v>
      </c>
      <c r="P31" s="30" t="s">
        <v>3196</v>
      </c>
      <c r="Q31" s="31">
        <v>4</v>
      </c>
      <c r="R31" s="454" t="s">
        <v>496</v>
      </c>
      <c r="S31" s="107" t="s">
        <v>167</v>
      </c>
      <c r="T31" s="25" t="s">
        <v>3195</v>
      </c>
      <c r="U31" s="28">
        <v>4</v>
      </c>
      <c r="V31" s="454" t="s">
        <v>246</v>
      </c>
      <c r="W31" s="107" t="s">
        <v>164</v>
      </c>
      <c r="X31" s="25"/>
      <c r="Y31" s="28"/>
      <c r="Z31" s="28"/>
      <c r="AA31" s="107"/>
      <c r="AB31" s="25"/>
      <c r="AC31" s="27"/>
      <c r="AD31" s="28"/>
      <c r="AE31" s="292"/>
      <c r="AF31" s="288" t="s">
        <v>1259</v>
      </c>
      <c r="AG31" s="285" t="s">
        <v>4851</v>
      </c>
      <c r="AH31" s="285" t="str">
        <f>IFERROR(IF(AG31&lt;&gt;"",": "&amp;VLOOKUP(AG31,#REF!,2,0),""),"")</f>
        <v/>
      </c>
    </row>
    <row r="32" spans="1:34" ht="14.25" customHeight="1" x14ac:dyDescent="0.4">
      <c r="A32" s="104"/>
      <c r="B32" s="52"/>
      <c r="C32" s="784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 t="s">
        <v>3195</v>
      </c>
      <c r="AG32" s="286" t="s">
        <v>4852</v>
      </c>
      <c r="AH32" s="286" t="str">
        <f>IFERROR(IF(AG32&lt;&gt;"",": "&amp;VLOOKUP(AG32,#REF!,2,0),""),"")</f>
        <v/>
      </c>
    </row>
    <row r="33" spans="1:31" x14ac:dyDescent="0.4">
      <c r="A33" s="487"/>
      <c r="B33" s="487"/>
      <c r="C33" s="487"/>
      <c r="D33" s="487" t="s">
        <v>174</v>
      </c>
      <c r="E33" s="487" t="s">
        <v>2261</v>
      </c>
      <c r="F33" s="487"/>
      <c r="G33" s="487"/>
      <c r="H33" s="487" t="s">
        <v>170</v>
      </c>
      <c r="I33" s="487" t="s">
        <v>2235</v>
      </c>
      <c r="J33" s="487"/>
      <c r="K33" s="487"/>
      <c r="L33" s="487" t="s">
        <v>164</v>
      </c>
      <c r="M33" s="487" t="s">
        <v>2258</v>
      </c>
      <c r="N33" s="487"/>
      <c r="O33" s="487"/>
      <c r="P33" s="487" t="s">
        <v>178</v>
      </c>
      <c r="Q33" s="487" t="s">
        <v>2262</v>
      </c>
      <c r="R33" s="487"/>
      <c r="S33" s="487"/>
      <c r="T33" s="487" t="s">
        <v>167</v>
      </c>
      <c r="U33" s="487" t="s">
        <v>2259</v>
      </c>
      <c r="V33" s="487"/>
      <c r="W33" s="487"/>
      <c r="X33" s="487" t="s">
        <v>4681</v>
      </c>
      <c r="Y33" s="487" t="s">
        <v>553</v>
      </c>
      <c r="Z33" s="487"/>
      <c r="AA33" s="487"/>
      <c r="AB33" s="487"/>
      <c r="AC33" s="487"/>
      <c r="AD33" s="487"/>
      <c r="AE33" s="487"/>
    </row>
    <row r="34" spans="1:31" x14ac:dyDescent="0.4">
      <c r="A34" s="487"/>
      <c r="B34" s="487"/>
      <c r="C34" s="487"/>
      <c r="D34" s="487" t="s">
        <v>334</v>
      </c>
      <c r="E34" s="487" t="s">
        <v>2243</v>
      </c>
      <c r="F34" s="487"/>
      <c r="G34" s="487"/>
      <c r="H34" s="487" t="s">
        <v>329</v>
      </c>
      <c r="I34" s="487" t="s">
        <v>392</v>
      </c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x14ac:dyDescent="0.4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x14ac:dyDescent="0.4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x14ac:dyDescent="0.4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592" spans="3:28" x14ac:dyDescent="0.4">
      <c r="C592" s="1" t="s">
        <v>152</v>
      </c>
      <c r="D592" s="1" t="s">
        <v>151</v>
      </c>
      <c r="G592" s="1" t="s">
        <v>183</v>
      </c>
      <c r="H592" s="1" t="s">
        <v>182</v>
      </c>
      <c r="K592" s="1" t="s">
        <v>154</v>
      </c>
      <c r="L592" s="1" t="s">
        <v>153</v>
      </c>
      <c r="O592" s="1" t="s">
        <v>158</v>
      </c>
      <c r="P592" s="1" t="s">
        <v>157</v>
      </c>
      <c r="S592" s="1" t="s">
        <v>178</v>
      </c>
      <c r="T592" s="1" t="s">
        <v>177</v>
      </c>
      <c r="W592" s="1" t="s">
        <v>149</v>
      </c>
      <c r="X592" s="1" t="s">
        <v>94</v>
      </c>
      <c r="AA592" s="1" t="s">
        <v>167</v>
      </c>
      <c r="AB592" s="1" t="s">
        <v>166</v>
      </c>
    </row>
    <row r="593" spans="3:16" x14ac:dyDescent="0.4">
      <c r="C593" s="1" t="s">
        <v>192</v>
      </c>
      <c r="D593" s="1" t="s">
        <v>191</v>
      </c>
      <c r="G593" s="1" t="s">
        <v>679</v>
      </c>
      <c r="H593" s="1" t="s">
        <v>681</v>
      </c>
      <c r="K593" s="1" t="s">
        <v>332</v>
      </c>
      <c r="L593" s="1" t="s">
        <v>230</v>
      </c>
      <c r="O593" s="1" t="s">
        <v>249</v>
      </c>
      <c r="P593" s="1" t="s">
        <v>248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27</vt:i4>
      </vt:variant>
    </vt:vector>
  </HeadingPairs>
  <TitlesOfParts>
    <vt:vector size="5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All</vt:lpstr>
      <vt:lpstr>Sheet7</vt:lpstr>
      <vt:lpstr>KHUNG</vt:lpstr>
      <vt:lpstr>siso</vt:lpstr>
      <vt:lpstr>maphong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'KT1'!Print_Area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2023-11-17T02:58:00Z</cp:lastPrinted>
  <dcterms:created xsi:type="dcterms:W3CDTF">2014-05-21T02:32:51Z</dcterms:created>
  <dcterms:modified xsi:type="dcterms:W3CDTF">2024-01-22T13:23:11Z</dcterms:modified>
</cp:coreProperties>
</file>